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_DIRECTOR OF FISCAL SERVICES\GANN Limit Worksheet\"/>
    </mc:Choice>
  </mc:AlternateContent>
  <bookViews>
    <workbookView xWindow="0" yWindow="0" windowWidth="28800" windowHeight="12345"/>
  </bookViews>
  <sheets>
    <sheet name="23-24" sheetId="1" r:id="rId1"/>
    <sheet name="Unreimbursed Mandates" sheetId="5" r:id="rId2"/>
    <sheet name="State Apport &amp; EPA" sheetId="2" r:id="rId3"/>
    <sheet name="State (All other)" sheetId="6" r:id="rId4"/>
    <sheet name="Local (Prop Tax Incl)" sheetId="7" r:id="rId5"/>
  </sheets>
  <externalReferences>
    <externalReference r:id="rId6"/>
  </externalReferences>
  <definedNames>
    <definedName name="_xlnm.Print_Area" localSheetId="4">'Local (Prop Tax Incl)'!$A$1:$D$32</definedName>
    <definedName name="_xlnm.Print_Area" localSheetId="3">'State (All other)'!$A$1:$D$25</definedName>
    <definedName name="_xlnm.Print_Area" localSheetId="2">'State Apport &amp; EPA'!$A$1:$E$33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I292" i="5"/>
  <c r="D30" i="2" l="1"/>
  <c r="D16" i="2"/>
  <c r="E31" i="7"/>
  <c r="D31" i="7"/>
  <c r="C31" i="7"/>
  <c r="B31" i="7"/>
  <c r="B19" i="6"/>
  <c r="B18" i="6"/>
  <c r="B21" i="6" s="1"/>
  <c r="C16" i="6"/>
  <c r="D16" i="6" s="1"/>
  <c r="E16" i="6" s="1"/>
  <c r="C15" i="6"/>
  <c r="D15" i="6" s="1"/>
  <c r="E15" i="6" s="1"/>
  <c r="D14" i="6"/>
  <c r="C14" i="6"/>
  <c r="E14" i="6" l="1"/>
  <c r="C19" i="6" l="1"/>
  <c r="C18" i="6"/>
  <c r="C21" i="6" s="1"/>
  <c r="D19" i="6"/>
  <c r="D18" i="6"/>
  <c r="D21" i="6" l="1"/>
  <c r="E19" i="6"/>
  <c r="E18" i="6"/>
  <c r="E21" i="6" l="1"/>
  <c r="B11" i="1" l="1"/>
  <c r="D32" i="2" l="1"/>
  <c r="D21" i="2"/>
  <c r="D23" i="2" s="1"/>
  <c r="B36" i="1" l="1"/>
  <c r="B25" i="1"/>
  <c r="B16" i="1"/>
  <c r="B29" i="1" l="1"/>
  <c r="B31" i="1" s="1"/>
  <c r="B35" i="1"/>
  <c r="B37" i="1" s="1"/>
</calcChain>
</file>

<file path=xl/comments1.xml><?xml version="1.0" encoding="utf-8"?>
<comments xmlns="http://schemas.openxmlformats.org/spreadsheetml/2006/main">
  <authors>
    <author>Windows User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22/23 Budget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Annualized federal interest rate for FY 22/23 through 3rd qtr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Funded @ 32.68 per FTES per CCC 2022-23 revenue projections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Funded @ 32.68 x COLA per FTES per CCC 2022-23 revenue projections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Funded @ 35.36 x COLA per FTES per CCC 2022-23 revenue projections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Funded @ 36.61 per FTES per CCC 2022-23 revenue projections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 xml:space="preserve">RDA Residual Payment + RDA Asset Liquidation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<sst xmlns="http://schemas.openxmlformats.org/spreadsheetml/2006/main" count="680" uniqueCount="175">
  <si>
    <t>Revenue</t>
  </si>
  <si>
    <t>State Aid</t>
  </si>
  <si>
    <t>General Apportionment</t>
  </si>
  <si>
    <t>Apprenticeship Allowance</t>
  </si>
  <si>
    <t>EPA</t>
  </si>
  <si>
    <t>Full-time Faculty</t>
  </si>
  <si>
    <t>Part-Time Faculty</t>
  </si>
  <si>
    <t>Part-Time Faculty Office Hours</t>
  </si>
  <si>
    <t>Total State Aid</t>
  </si>
  <si>
    <t>State Subventions</t>
  </si>
  <si>
    <t>Homeowners Property Tax Relief</t>
  </si>
  <si>
    <t>Housing Authority Tax Subventions</t>
  </si>
  <si>
    <t>Total State Subventions</t>
  </si>
  <si>
    <t>Local Property Taxes</t>
  </si>
  <si>
    <t>Secured Roll Prop Tx</t>
  </si>
  <si>
    <t>Supplemental Prop Tx</t>
  </si>
  <si>
    <t>Unsecured Roll Prop tax</t>
  </si>
  <si>
    <t>RDA funds</t>
  </si>
  <si>
    <t>RDA residual funds</t>
  </si>
  <si>
    <t>Total Local Property Taxes</t>
  </si>
  <si>
    <t>Interest on Proceeds of taxes</t>
  </si>
  <si>
    <t>Taxes</t>
  </si>
  <si>
    <t>interest rate</t>
  </si>
  <si>
    <t>Total Interest on Proceeds of taxes</t>
  </si>
  <si>
    <t>Unreimbursed mandates</t>
  </si>
  <si>
    <t>social security 6.2%</t>
  </si>
  <si>
    <t>Medicare 1.45%</t>
  </si>
  <si>
    <t>Total unreimbursed mandates</t>
  </si>
  <si>
    <t>Education Protection Account (EPA) and State General Apportionment</t>
  </si>
  <si>
    <t>8611 - State General Apportionment</t>
  </si>
  <si>
    <t>2021/22 TENTATIVE</t>
  </si>
  <si>
    <t>8630 - Education Protection Account (EPA Prop.30)</t>
  </si>
  <si>
    <t xml:space="preserve">  1. TOTAL BASE ALLOCATION</t>
  </si>
  <si>
    <t xml:space="preserve">  2. TOTAL SUPPLEMENTAL ALLOCATION</t>
  </si>
  <si>
    <t xml:space="preserve">  3. TOTAL STUDENT SUCCESS ALLOCATION</t>
  </si>
  <si>
    <t>Total TCR</t>
  </si>
  <si>
    <r>
      <t xml:space="preserve">  </t>
    </r>
    <r>
      <rPr>
        <b/>
        <sz val="10"/>
        <rFont val="Arial"/>
        <family val="2"/>
      </rPr>
      <t>Less:</t>
    </r>
    <r>
      <rPr>
        <sz val="10"/>
        <rFont val="Arial"/>
        <family val="2"/>
      </rPr>
      <t xml:space="preserve"> Revenue Deficit</t>
    </r>
  </si>
  <si>
    <t>Available Revenue</t>
  </si>
  <si>
    <t>Revenue Sources:</t>
  </si>
  <si>
    <t xml:space="preserve">  Property Taxes</t>
  </si>
  <si>
    <t xml:space="preserve">  Student Enrollment Fees</t>
  </si>
  <si>
    <t xml:space="preserve">  EPA (Estimated) (8630)</t>
  </si>
  <si>
    <t xml:space="preserve">  State General Entitlement (Apport.) (8611)</t>
  </si>
  <si>
    <t xml:space="preserve">  </t>
  </si>
  <si>
    <t>State (All Other)</t>
  </si>
  <si>
    <t>2020-21</t>
  </si>
  <si>
    <t>8637 - College Promise Grants (BOG Fee Waivers Admin)</t>
  </si>
  <si>
    <t>8615 - Apprentice Allowance</t>
  </si>
  <si>
    <t>8614 - P/T Faculty Compensation</t>
  </si>
  <si>
    <t>8671 - Homeowners Prop Tax Relief</t>
  </si>
  <si>
    <t>8685 - Mandated Costs (Block Grant)</t>
  </si>
  <si>
    <t>8681 - Lottery</t>
  </si>
  <si>
    <t>Local (Property Tax Included)</t>
  </si>
  <si>
    <t>8811 - Secured Taxes</t>
  </si>
  <si>
    <t>8812 - Taxes Supplemental</t>
  </si>
  <si>
    <t>8813 - Taxes Unsecured</t>
  </si>
  <si>
    <t>8817 - Educ Rev Augment Fund (ERAF)</t>
  </si>
  <si>
    <t>8818 - Redevelopment Pass-through (AB 1290)</t>
  </si>
  <si>
    <t>8819 - Redevelopment Pass-through (residual)</t>
  </si>
  <si>
    <t>8872 - Community Classes</t>
  </si>
  <si>
    <t>8861 - Interest Income</t>
  </si>
  <si>
    <t>8874 - Enrollment</t>
  </si>
  <si>
    <t>8880 - Nonresident Tuition</t>
  </si>
  <si>
    <t>8842 - Bookstore Commission</t>
  </si>
  <si>
    <t>8843 - Cafeteria Commission</t>
  </si>
  <si>
    <t>8879 - Transcript Fees</t>
  </si>
  <si>
    <t>8885 - Library Lost Book Charge</t>
  </si>
  <si>
    <t>8891 - Other Local Revenue (Misc.)</t>
  </si>
  <si>
    <t>8897 - Facility Usage Fees (ORG 801)</t>
  </si>
  <si>
    <t>FUND</t>
  </si>
  <si>
    <t>ORGN</t>
  </si>
  <si>
    <t>ACCT</t>
  </si>
  <si>
    <t>PROG</t>
  </si>
  <si>
    <t>ORGN_TITLE</t>
  </si>
  <si>
    <t>ACCT_TITLE</t>
  </si>
  <si>
    <t>YTD</t>
  </si>
  <si>
    <t>COMMIT</t>
  </si>
  <si>
    <t>AVAIL</t>
  </si>
  <si>
    <t>Vice Pres Academic Services Office</t>
  </si>
  <si>
    <t>Adjunct Faculty Salaries</t>
  </si>
  <si>
    <t>Adjunct Faculty Office Hours</t>
  </si>
  <si>
    <t>Adjunct Large Quota</t>
  </si>
  <si>
    <t>Overload Full-Time Faculty Salaries</t>
  </si>
  <si>
    <t>Overload Large Quota</t>
  </si>
  <si>
    <t>Arts and Letters</t>
  </si>
  <si>
    <t>Humanities</t>
  </si>
  <si>
    <t>Social Science</t>
  </si>
  <si>
    <t>Behavioral Science</t>
  </si>
  <si>
    <t>Child Development</t>
  </si>
  <si>
    <t>Science, Math, Engineering</t>
  </si>
  <si>
    <t>Agricultural Sciences</t>
  </si>
  <si>
    <t>Automotive Tech</t>
  </si>
  <si>
    <t>Electronics</t>
  </si>
  <si>
    <t>Water Treatment Technology</t>
  </si>
  <si>
    <t>Welding Technology</t>
  </si>
  <si>
    <t>HVAC</t>
  </si>
  <si>
    <t>Building Construction Technologies</t>
  </si>
  <si>
    <t>Electrical Residential Technologies</t>
  </si>
  <si>
    <t>Business</t>
  </si>
  <si>
    <t>Computer Information Systems</t>
  </si>
  <si>
    <t>Office Technologies</t>
  </si>
  <si>
    <t>Non Credit Program</t>
  </si>
  <si>
    <t>Non Credit Instruction</t>
  </si>
  <si>
    <t>Administration of Justice</t>
  </si>
  <si>
    <t>Instr - Prof Exp/Extra Duty Agmt</t>
  </si>
  <si>
    <t>Correctional Science</t>
  </si>
  <si>
    <t>POST</t>
  </si>
  <si>
    <t>Exercise Sciecne/Wellness/Sport</t>
  </si>
  <si>
    <t>Nursing</t>
  </si>
  <si>
    <t>EMT</t>
  </si>
  <si>
    <t>Fire Science</t>
  </si>
  <si>
    <t>Health Technologies</t>
  </si>
  <si>
    <t>Medical Assistance</t>
  </si>
  <si>
    <t>Basketball - Women</t>
  </si>
  <si>
    <t>Coaching Stipend</t>
  </si>
  <si>
    <t>Basketball - Men</t>
  </si>
  <si>
    <t>Baseball - Men</t>
  </si>
  <si>
    <t>Softball - Women</t>
  </si>
  <si>
    <t>Tennis - Women</t>
  </si>
  <si>
    <t>Tennis - Men</t>
  </si>
  <si>
    <t>Soccer - Women</t>
  </si>
  <si>
    <t>Soccer - Men</t>
  </si>
  <si>
    <t>Volleyball</t>
  </si>
  <si>
    <t>Women's Cross Country</t>
  </si>
  <si>
    <t>Student Success &amp; Support - PD100</t>
  </si>
  <si>
    <t>FT Summer Teaching</t>
  </si>
  <si>
    <t>Behavioral/Social Sci Division</t>
  </si>
  <si>
    <t>FT Summer Teaching Large Quota</t>
  </si>
  <si>
    <t>Foreign Languages</t>
  </si>
  <si>
    <t>FT Winter Teaching</t>
  </si>
  <si>
    <t>FT Winter Large Quota</t>
  </si>
  <si>
    <t>Human Resources</t>
  </si>
  <si>
    <t>Student Salaries</t>
  </si>
  <si>
    <t>Learning Services</t>
  </si>
  <si>
    <t>On Campus Student Sal 100%</t>
  </si>
  <si>
    <t>Vice President Admin Services</t>
  </si>
  <si>
    <t>Purchasing</t>
  </si>
  <si>
    <t>Upward Bound Program Staff</t>
  </si>
  <si>
    <t>Lead Tutor</t>
  </si>
  <si>
    <t>Commencement</t>
  </si>
  <si>
    <t>Campus Security</t>
  </si>
  <si>
    <t>Pool Operations</t>
  </si>
  <si>
    <t>Financial Aid</t>
  </si>
  <si>
    <t>Agency Workstudy</t>
  </si>
  <si>
    <t>Off Campus Student Salaries</t>
  </si>
  <si>
    <t>Cal Works/TANF</t>
  </si>
  <si>
    <t>Admissions &amp; Registration Staff</t>
  </si>
  <si>
    <t>Student Success &amp; Support Program</t>
  </si>
  <si>
    <t>Student Tutorial Salaries</t>
  </si>
  <si>
    <t>Nonstudent Tutorial Salaries</t>
  </si>
  <si>
    <t>Embedded Tutors</t>
  </si>
  <si>
    <t>Educ Rev Augment Fund (ERAF)</t>
  </si>
  <si>
    <t>GANN LIMIT FY 23/24</t>
  </si>
  <si>
    <t>23/24 Tentative Budget</t>
  </si>
  <si>
    <t>PT/Students/Temp Labor</t>
  </si>
  <si>
    <t>F_TYPE</t>
  </si>
  <si>
    <t>ORIGINAL</t>
  </si>
  <si>
    <t>ADJUSTED</t>
  </si>
  <si>
    <t>Medical Assistant</t>
  </si>
  <si>
    <t>Distance Education</t>
  </si>
  <si>
    <t>Transfer Center</t>
  </si>
  <si>
    <t>Exercise Science/Wellness/Sport</t>
  </si>
  <si>
    <t>Professional Experts</t>
  </si>
  <si>
    <t>Talent Search Program Staff</t>
  </si>
  <si>
    <t>Peer Coun Tutor</t>
  </si>
  <si>
    <t>COLA</t>
  </si>
  <si>
    <t>22/23</t>
  </si>
  <si>
    <t>23/24</t>
  </si>
  <si>
    <t>24/25</t>
  </si>
  <si>
    <t>25/26</t>
  </si>
  <si>
    <t>Funded @ 170 per FTES per CCC 2022-23 Lottery Revenue Projections</t>
  </si>
  <si>
    <t>8691- Full Time Faculty Hiring</t>
  </si>
  <si>
    <t>Basic Allocation (Smalll Size College &lt;=10,000)</t>
  </si>
  <si>
    <t>FTES Allocation</t>
  </si>
  <si>
    <t>Professional Experts - Instr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</si>
</sst>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_(* #,##0.00_);_(* \(#,##0.00\);_(* \-??_);_(@_)"/>
    <numFmt numFmtId="167" formatCode="_(* #,##0_);_(* \(#,##0\);_(* \-??_);_(@_)"/>
    <numFmt numFmtId="168" formatCode="_(* #,##0_);_(* \(#,##0\);_(* &quot;-&quot;??_);_(@_)"/>
  </numFmts>
  <fonts count="1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7" fillId="0" borderId="0" applyFill="0" applyBorder="0" applyAlignment="0" applyProtection="0"/>
    <xf numFmtId="166" fontId="7" fillId="0" borderId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1" applyFont="1"/>
    <xf numFmtId="0" fontId="0" fillId="0" borderId="0" xfId="0" applyAlignment="1">
      <alignment horizontal="left" indent="1"/>
    </xf>
    <xf numFmtId="43" fontId="0" fillId="0" borderId="0" xfId="1" applyFont="1" applyBorder="1"/>
    <xf numFmtId="43" fontId="0" fillId="0" borderId="1" xfId="1" applyFont="1" applyBorder="1"/>
    <xf numFmtId="43" fontId="2" fillId="0" borderId="0" xfId="1" applyFont="1"/>
    <xf numFmtId="0" fontId="0" fillId="0" borderId="0" xfId="0" applyAlignment="1">
      <alignment horizontal="left"/>
    </xf>
    <xf numFmtId="10" fontId="0" fillId="0" borderId="1" xfId="1" applyNumberFormat="1" applyFont="1" applyBorder="1"/>
    <xf numFmtId="0" fontId="6" fillId="0" borderId="0" xfId="2" applyFont="1"/>
    <xf numFmtId="0" fontId="5" fillId="0" borderId="0" xfId="2"/>
    <xf numFmtId="0" fontId="7" fillId="0" borderId="0" xfId="2" applyFont="1"/>
    <xf numFmtId="0" fontId="8" fillId="0" borderId="0" xfId="2" applyFont="1"/>
    <xf numFmtId="165" fontId="9" fillId="0" borderId="0" xfId="3" applyNumberFormat="1" applyFont="1"/>
    <xf numFmtId="0" fontId="9" fillId="0" borderId="0" xfId="2" quotePrefix="1" applyFont="1" applyAlignment="1">
      <alignment horizontal="center"/>
    </xf>
    <xf numFmtId="0" fontId="8" fillId="0" borderId="2" xfId="2" applyFont="1" applyBorder="1"/>
    <xf numFmtId="165" fontId="7" fillId="0" borderId="2" xfId="3" applyNumberFormat="1" applyFont="1" applyBorder="1"/>
    <xf numFmtId="0" fontId="9" fillId="0" borderId="0" xfId="2" applyFont="1" applyAlignment="1">
      <alignment horizontal="left"/>
    </xf>
    <xf numFmtId="0" fontId="7" fillId="0" borderId="0" xfId="2" applyFont="1" applyBorder="1"/>
    <xf numFmtId="0" fontId="8" fillId="0" borderId="0" xfId="2" applyFont="1" applyBorder="1"/>
    <xf numFmtId="165" fontId="7" fillId="0" borderId="0" xfId="3" applyNumberFormat="1" applyFont="1" applyBorder="1"/>
    <xf numFmtId="0" fontId="7" fillId="0" borderId="0" xfId="2" quotePrefix="1" applyFont="1" applyBorder="1" applyAlignment="1">
      <alignment horizontal="left"/>
    </xf>
    <xf numFmtId="6" fontId="10" fillId="0" borderId="0" xfId="2" applyNumberFormat="1" applyFont="1"/>
    <xf numFmtId="167" fontId="7" fillId="0" borderId="0" xfId="4" applyNumberFormat="1" applyBorder="1"/>
    <xf numFmtId="168" fontId="5" fillId="0" borderId="0" xfId="2" applyNumberFormat="1" applyBorder="1"/>
    <xf numFmtId="166" fontId="7" fillId="0" borderId="0" xfId="4" applyNumberFormat="1"/>
    <xf numFmtId="0" fontId="5" fillId="0" borderId="0" xfId="2" applyBorder="1"/>
    <xf numFmtId="167" fontId="7" fillId="0" borderId="3" xfId="4" applyNumberFormat="1" applyFont="1" applyBorder="1"/>
    <xf numFmtId="167" fontId="7" fillId="0" borderId="0" xfId="4" applyNumberFormat="1" applyFont="1" applyBorder="1"/>
    <xf numFmtId="0" fontId="7" fillId="0" borderId="0" xfId="2" quotePrefix="1" applyFont="1" applyAlignment="1">
      <alignment horizontal="left"/>
    </xf>
    <xf numFmtId="10" fontId="7" fillId="0" borderId="0" xfId="2" applyNumberFormat="1" applyFont="1"/>
    <xf numFmtId="0" fontId="5" fillId="0" borderId="0" xfId="2" applyFill="1" applyBorder="1"/>
    <xf numFmtId="167" fontId="9" fillId="0" borderId="3" xfId="4" applyNumberFormat="1" applyFont="1" applyBorder="1"/>
    <xf numFmtId="167" fontId="7" fillId="0" borderId="0" xfId="4" applyNumberFormat="1" applyFont="1" applyFill="1" applyBorder="1"/>
    <xf numFmtId="0" fontId="9" fillId="0" borderId="0" xfId="2" quotePrefix="1" applyFont="1" applyBorder="1" applyAlignment="1">
      <alignment horizontal="left"/>
    </xf>
    <xf numFmtId="0" fontId="7" fillId="2" borderId="0" xfId="2" quotePrefix="1" applyFont="1" applyFill="1" applyAlignment="1">
      <alignment horizontal="left"/>
    </xf>
    <xf numFmtId="165" fontId="7" fillId="2" borderId="0" xfId="3" applyNumberFormat="1" applyFont="1" applyFill="1" applyBorder="1"/>
    <xf numFmtId="0" fontId="7" fillId="0" borderId="0" xfId="2" applyFont="1" applyAlignment="1">
      <alignment horizontal="left"/>
    </xf>
    <xf numFmtId="0" fontId="9" fillId="0" borderId="0" xfId="2" applyFont="1"/>
    <xf numFmtId="167" fontId="9" fillId="0" borderId="3" xfId="4" applyNumberFormat="1" applyFont="1" applyFill="1" applyBorder="1"/>
    <xf numFmtId="165" fontId="9" fillId="0" borderId="0" xfId="3" applyNumberFormat="1" applyFont="1" applyBorder="1"/>
    <xf numFmtId="0" fontId="7" fillId="0" borderId="0" xfId="2" applyFont="1" applyFill="1" applyBorder="1"/>
    <xf numFmtId="167" fontId="7" fillId="0" borderId="0" xfId="4" applyNumberFormat="1" applyFill="1" applyBorder="1"/>
    <xf numFmtId="165" fontId="9" fillId="0" borderId="0" xfId="3" applyNumberFormat="1" applyFont="1" applyFill="1" applyBorder="1"/>
    <xf numFmtId="165" fontId="5" fillId="0" borderId="0" xfId="2" applyNumberFormat="1" applyBorder="1"/>
    <xf numFmtId="167" fontId="7" fillId="0" borderId="0" xfId="4" applyNumberFormat="1" applyFill="1"/>
    <xf numFmtId="167" fontId="7" fillId="0" borderId="0" xfId="4" applyNumberFormat="1"/>
    <xf numFmtId="0" fontId="12" fillId="0" borderId="0" xfId="5"/>
    <xf numFmtId="165" fontId="7" fillId="0" borderId="0" xfId="3" applyNumberFormat="1" applyBorder="1"/>
    <xf numFmtId="165" fontId="7" fillId="0" borderId="0" xfId="3" quotePrefix="1" applyNumberFormat="1" applyAlignment="1">
      <alignment horizontal="left"/>
    </xf>
    <xf numFmtId="165" fontId="7" fillId="0" borderId="0" xfId="3" applyNumberFormat="1"/>
    <xf numFmtId="0" fontId="5" fillId="0" borderId="0" xfId="2" applyAlignment="1">
      <alignment horizontal="left" indent="1"/>
    </xf>
    <xf numFmtId="0" fontId="6" fillId="2" borderId="0" xfId="2" applyFont="1" applyFill="1" applyAlignment="1">
      <alignment horizontal="center"/>
    </xf>
    <xf numFmtId="0" fontId="6" fillId="2" borderId="0" xfId="6" applyFont="1" applyFill="1" applyAlignment="1">
      <alignment horizontal="center"/>
    </xf>
    <xf numFmtId="0" fontId="6" fillId="2" borderId="0" xfId="6" applyFont="1" applyFill="1" applyAlignment="1">
      <alignment horizontal="center"/>
    </xf>
    <xf numFmtId="0" fontId="6" fillId="0" borderId="0" xfId="6" applyFont="1"/>
    <xf numFmtId="0" fontId="11" fillId="0" borderId="0" xfId="6" applyFont="1"/>
    <xf numFmtId="0" fontId="7" fillId="0" borderId="0" xfId="6"/>
    <xf numFmtId="0" fontId="9" fillId="3" borderId="4" xfId="6" applyFont="1" applyFill="1" applyBorder="1" applyAlignment="1">
      <alignment horizontal="right"/>
    </xf>
    <xf numFmtId="10" fontId="9" fillId="4" borderId="5" xfId="7" applyNumberFormat="1" applyFont="1" applyFill="1" applyBorder="1" applyAlignment="1">
      <alignment horizontal="right"/>
    </xf>
    <xf numFmtId="0" fontId="9" fillId="0" borderId="0" xfId="6" applyFont="1"/>
    <xf numFmtId="0" fontId="9" fillId="0" borderId="0" xfId="6" quotePrefix="1" applyFont="1" applyAlignment="1">
      <alignment horizontal="center"/>
    </xf>
    <xf numFmtId="0" fontId="7" fillId="0" borderId="0" xfId="6" applyFont="1"/>
    <xf numFmtId="0" fontId="7" fillId="0" borderId="0" xfId="6" applyAlignment="1">
      <alignment horizontal="center"/>
    </xf>
    <xf numFmtId="0" fontId="7" fillId="0" borderId="0" xfId="6" quotePrefix="1" applyFont="1" applyAlignment="1">
      <alignment horizontal="left"/>
    </xf>
    <xf numFmtId="165" fontId="9" fillId="2" borderId="0" xfId="3" applyNumberFormat="1" applyFont="1" applyFill="1" applyBorder="1"/>
    <xf numFmtId="16" fontId="13" fillId="0" borderId="0" xfId="6" applyNumberFormat="1" applyFont="1"/>
    <xf numFmtId="0" fontId="7" fillId="0" borderId="0" xfId="6" quotePrefix="1" applyAlignment="1">
      <alignment horizontal="left"/>
    </xf>
    <xf numFmtId="0" fontId="7" fillId="0" borderId="0" xfId="6" applyAlignment="1">
      <alignment horizontal="right"/>
    </xf>
    <xf numFmtId="0" fontId="7" fillId="0" borderId="0" xfId="6" quotePrefix="1" applyAlignment="1">
      <alignment horizontal="right"/>
    </xf>
    <xf numFmtId="165" fontId="7" fillId="0" borderId="0" xfId="6" applyNumberFormat="1"/>
  </cellXfs>
  <cellStyles count="8">
    <cellStyle name="Comma" xfId="1" builtinId="3"/>
    <cellStyle name="Comma 4" xfId="4"/>
    <cellStyle name="Currency 3" xfId="3"/>
    <cellStyle name="Hyperlink" xfId="5" builtinId="8"/>
    <cellStyle name="Normal" xfId="0" builtinId="0"/>
    <cellStyle name="Normal 2" xfId="2"/>
    <cellStyle name="Normal 6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298450</xdr:colOff>
      <xdr:row>29</xdr:row>
      <xdr:rowOff>20783</xdr:rowOff>
    </xdr:from>
    <xdr:to>
      <xdr:col>2</xdr:col>
      <xdr:colOff>688975</xdr:colOff>
      <xdr:row>29</xdr:row>
      <xdr:rowOff>159906</xdr:rowOff>
    </xdr:to>
    <xdr:sp macro="" textlink="">
      <xdr:nvSpPr>
        <xdr:cNvPr id="2" name="Right Arrow 1"/>
        <xdr:cNvSpPr/>
      </xdr:nvSpPr>
      <xdr:spPr>
        <a:xfrm>
          <a:off x="3965575" y="4459433"/>
          <a:ext cx="390525" cy="1391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292100</xdr:colOff>
      <xdr:row>28</xdr:row>
      <xdr:rowOff>27133</xdr:rowOff>
    </xdr:from>
    <xdr:to>
      <xdr:col>2</xdr:col>
      <xdr:colOff>682625</xdr:colOff>
      <xdr:row>29</xdr:row>
      <xdr:rowOff>0</xdr:rowOff>
    </xdr:to>
    <xdr:sp macro="" textlink="">
      <xdr:nvSpPr>
        <xdr:cNvPr id="3" name="Right Arrow 2"/>
        <xdr:cNvSpPr/>
      </xdr:nvSpPr>
      <xdr:spPr>
        <a:xfrm>
          <a:off x="3959225" y="4303858"/>
          <a:ext cx="390525" cy="134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2457449</xdr:colOff>
      <xdr:row>0</xdr:row>
      <xdr:rowOff>0</xdr:rowOff>
    </xdr:from>
    <xdr:to>
      <xdr:col>2</xdr:col>
      <xdr:colOff>533399</xdr:colOff>
      <xdr:row>6</xdr:row>
      <xdr:rowOff>36852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49" y="0"/>
          <a:ext cx="1133475" cy="1008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1819274</xdr:colOff>
      <xdr:row>0</xdr:row>
      <xdr:rowOff>0</xdr:rowOff>
    </xdr:from>
    <xdr:to>
      <xdr:col>0</xdr:col>
      <xdr:colOff>2796540</xdr:colOff>
      <xdr:row>5</xdr:row>
      <xdr:rowOff>54720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4" y="0"/>
          <a:ext cx="977266" cy="864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1276349</xdr:colOff>
      <xdr:row>0</xdr:row>
      <xdr:rowOff>0</xdr:rowOff>
    </xdr:from>
    <xdr:to>
      <xdr:col>0</xdr:col>
      <xdr:colOff>2247900</xdr:colOff>
      <xdr:row>5</xdr:row>
      <xdr:rowOff>58530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49" y="0"/>
          <a:ext cx="971551" cy="868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_DIRECTOR%20OF%20FISCAL%20SERVICES/Budgets/Budget%2022-23/MYPs/2022-23%20Multi-Year%20Proj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P"/>
      <sheetName val="SCFF Projections"/>
      <sheetName val="TCR Projections"/>
      <sheetName val="Suppl-Success Metrics 2022"/>
      <sheetName val="State (All other)"/>
      <sheetName val="Local (Prop Tax Incl)"/>
      <sheetName val="8000s UNRESTRICTED"/>
      <sheetName val="1000s UNRESTRICTED"/>
      <sheetName val="2000s UNRESTRICTED"/>
      <sheetName val="3000s UNRESTRICTED"/>
      <sheetName val="4000s-6000s UNRESTRICTED"/>
      <sheetName val="7000s UNRESTRICTED"/>
      <sheetName val="1000s"/>
      <sheetName val="2000s"/>
      <sheetName val="3000s"/>
      <sheetName val="Faculty 22-23 By Fund"/>
      <sheetName val="Ed Admin 22-23 By Fund"/>
      <sheetName val="Class Admin 22-23 By Fund"/>
      <sheetName val="Confidential 22-23 By Fund"/>
      <sheetName val="Classified 22-23 By Fund"/>
    </sheetNames>
    <sheetDataSet>
      <sheetData sheetId="0"/>
      <sheetData sheetId="1">
        <row r="15">
          <cell r="N15">
            <v>7409.8433333333342</v>
          </cell>
          <cell r="Q15">
            <v>7436.6144444444444</v>
          </cell>
          <cell r="T15">
            <v>7432.1525925925935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35" sqref="B35"/>
    </sheetView>
  </sheetViews>
  <sheetFormatPr defaultRowHeight="12.75"/>
  <cols>
    <col min="1" max="1" width="32.28515625" bestFit="1" customWidth="1"/>
    <col min="2" max="2" width="14" style="1" bestFit="1" customWidth="1"/>
  </cols>
  <sheetData>
    <row r="1" spans="1:2">
      <c r="A1" t="s">
        <v>152</v>
      </c>
    </row>
    <row r="3" spans="1:2">
      <c r="A3" t="s">
        <v>153</v>
      </c>
      <c r="B3" s="1" t="s">
        <v>0</v>
      </c>
    </row>
    <row r="4" spans="1:2">
      <c r="A4" t="s">
        <v>1</v>
      </c>
    </row>
    <row r="5" spans="1:2">
      <c r="A5" s="2" t="s">
        <v>2</v>
      </c>
      <c r="B5" s="1">
        <v>48407813</v>
      </c>
    </row>
    <row r="6" spans="1:2">
      <c r="A6" s="2" t="s">
        <v>3</v>
      </c>
      <c r="B6" s="1">
        <v>51614</v>
      </c>
    </row>
    <row r="7" spans="1:2">
      <c r="A7" s="2" t="s">
        <v>4</v>
      </c>
      <c r="B7" s="3">
        <v>11729449</v>
      </c>
    </row>
    <row r="8" spans="1:2">
      <c r="A8" s="2" t="s">
        <v>5</v>
      </c>
      <c r="B8" s="3">
        <v>473293</v>
      </c>
    </row>
    <row r="9" spans="1:2">
      <c r="A9" s="2" t="s">
        <v>6</v>
      </c>
      <c r="B9" s="3">
        <v>239001</v>
      </c>
    </row>
    <row r="10" spans="1:2">
      <c r="A10" s="2" t="s">
        <v>7</v>
      </c>
      <c r="B10" s="4"/>
    </row>
    <row r="11" spans="1:2">
      <c r="A11" s="2" t="s">
        <v>8</v>
      </c>
      <c r="B11" s="5">
        <f>SUM(B5:B10)</f>
        <v>60901170</v>
      </c>
    </row>
    <row r="13" spans="1:2">
      <c r="A13" t="s">
        <v>9</v>
      </c>
    </row>
    <row r="14" spans="1:2">
      <c r="A14" s="2" t="s">
        <v>10</v>
      </c>
      <c r="B14" s="1">
        <v>70000</v>
      </c>
    </row>
    <row r="15" spans="1:2">
      <c r="A15" s="2" t="s">
        <v>11</v>
      </c>
      <c r="B15" s="4"/>
    </row>
    <row r="16" spans="1:2">
      <c r="A16" s="2" t="s">
        <v>12</v>
      </c>
      <c r="B16" s="5">
        <f>SUM(B14:B15)</f>
        <v>70000</v>
      </c>
    </row>
    <row r="18" spans="1:2">
      <c r="A18" t="s">
        <v>13</v>
      </c>
    </row>
    <row r="19" spans="1:2">
      <c r="A19" s="2" t="s">
        <v>14</v>
      </c>
      <c r="B19" s="1">
        <v>8857083</v>
      </c>
    </row>
    <row r="20" spans="1:2">
      <c r="A20" s="2" t="s">
        <v>15</v>
      </c>
      <c r="B20" s="1">
        <v>120000</v>
      </c>
    </row>
    <row r="21" spans="1:2">
      <c r="A21" s="2" t="s">
        <v>16</v>
      </c>
      <c r="B21" s="1">
        <v>806000</v>
      </c>
    </row>
    <row r="22" spans="1:2">
      <c r="A22" s="50" t="s">
        <v>151</v>
      </c>
      <c r="B22" s="1">
        <v>-2338084</v>
      </c>
    </row>
    <row r="23" spans="1:2">
      <c r="A23" s="2" t="s">
        <v>17</v>
      </c>
      <c r="B23" s="1">
        <v>146109</v>
      </c>
    </row>
    <row r="24" spans="1:2">
      <c r="A24" s="2" t="s">
        <v>18</v>
      </c>
      <c r="B24" s="4">
        <v>490682</v>
      </c>
    </row>
    <row r="25" spans="1:2">
      <c r="A25" s="2" t="s">
        <v>19</v>
      </c>
      <c r="B25" s="5">
        <f>SUM(B19:B24)</f>
        <v>8081790</v>
      </c>
    </row>
    <row r="28" spans="1:2">
      <c r="A28" s="6" t="s">
        <v>20</v>
      </c>
    </row>
    <row r="29" spans="1:2">
      <c r="A29" s="2" t="s">
        <v>21</v>
      </c>
      <c r="B29" s="1">
        <f>B25</f>
        <v>8081790</v>
      </c>
    </row>
    <row r="30" spans="1:2">
      <c r="A30" s="2" t="s">
        <v>22</v>
      </c>
      <c r="B30" s="7">
        <v>1.7299999999999999E-2</v>
      </c>
    </row>
    <row r="31" spans="1:2">
      <c r="A31" s="6" t="s">
        <v>23</v>
      </c>
      <c r="B31" s="5">
        <f>+B29*B30</f>
        <v>139814.967</v>
      </c>
    </row>
    <row r="33" spans="1:2">
      <c r="A33" t="s">
        <v>24</v>
      </c>
    </row>
    <row r="34" spans="1:2">
      <c r="A34" s="2" t="s">
        <v>154</v>
      </c>
      <c r="B34" s="1">
        <f>'Unreimbursed Mandates'!I292</f>
        <v>8639152.3899999913</v>
      </c>
    </row>
    <row r="35" spans="1:2">
      <c r="A35" s="2" t="s">
        <v>25</v>
      </c>
      <c r="B35" s="1">
        <f>+B34*6.2%</f>
        <v>535627.44817999948</v>
      </c>
    </row>
    <row r="36" spans="1:2">
      <c r="A36" s="2" t="s">
        <v>26</v>
      </c>
      <c r="B36" s="4">
        <f>+B34*1.45%</f>
        <v>125267.70965499987</v>
      </c>
    </row>
    <row r="37" spans="1:2">
      <c r="A37" t="s">
        <v>27</v>
      </c>
      <c r="B37" s="5">
        <f>+B35+B36</f>
        <v>660895.15783499938</v>
      </c>
    </row>
  </sheetData>
  <printOptions horizontalCentered="1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2"/>
  <sheetViews>
    <sheetView topLeftCell="A265" workbookViewId="0">
      <selection activeCell="I293" sqref="I293"/>
    </sheetView>
  </sheetViews>
  <sheetFormatPr defaultColWidth="6.140625" defaultRowHeight="12.75"/>
  <cols>
    <col min="1" max="1" width="8" bestFit="1" customWidth="1"/>
    <col min="2" max="2" width="6" bestFit="1" customWidth="1"/>
    <col min="3" max="3" width="6.42578125" bestFit="1" customWidth="1"/>
    <col min="4" max="4" width="5.85546875" bestFit="1" customWidth="1"/>
    <col min="5" max="5" width="6.42578125" bestFit="1" customWidth="1"/>
    <col min="6" max="6" width="33.28515625" style="1" bestFit="1" customWidth="1"/>
    <col min="7" max="7" width="32.140625" style="1" bestFit="1" customWidth="1"/>
    <col min="8" max="9" width="12.85546875" style="1" bestFit="1" customWidth="1"/>
    <col min="10" max="10" width="11.28515625" style="1" bestFit="1" customWidth="1"/>
    <col min="11" max="11" width="9.42578125" style="1" bestFit="1" customWidth="1"/>
    <col min="12" max="12" width="12.85546875" style="1" bestFit="1" customWidth="1"/>
  </cols>
  <sheetData>
    <row r="1" spans="1:12">
      <c r="A1" t="s">
        <v>155</v>
      </c>
      <c r="B1" t="s">
        <v>69</v>
      </c>
      <c r="C1" t="s">
        <v>70</v>
      </c>
      <c r="D1" t="s">
        <v>71</v>
      </c>
      <c r="E1" t="s">
        <v>72</v>
      </c>
      <c r="F1" s="1" t="s">
        <v>73</v>
      </c>
      <c r="G1" s="1" t="s">
        <v>74</v>
      </c>
      <c r="H1" s="1" t="s">
        <v>156</v>
      </c>
      <c r="I1" s="1" t="s">
        <v>157</v>
      </c>
      <c r="J1" s="1" t="s">
        <v>75</v>
      </c>
      <c r="K1" s="1" t="s">
        <v>76</v>
      </c>
      <c r="L1" s="1" t="s">
        <v>77</v>
      </c>
    </row>
    <row r="2" spans="1:12">
      <c r="A2">
        <v>11</v>
      </c>
      <c r="B2">
        <v>11001</v>
      </c>
      <c r="C2">
        <v>201</v>
      </c>
      <c r="D2">
        <v>1330</v>
      </c>
      <c r="E2">
        <v>4900</v>
      </c>
      <c r="F2" s="1" t="s">
        <v>78</v>
      </c>
      <c r="G2" s="1" t="s">
        <v>79</v>
      </c>
      <c r="H2" s="1">
        <v>453721.82</v>
      </c>
      <c r="I2" s="1">
        <v>453721.82</v>
      </c>
      <c r="J2" s="1">
        <v>0</v>
      </c>
      <c r="K2" s="1">
        <v>0</v>
      </c>
      <c r="L2" s="1">
        <v>453721.82</v>
      </c>
    </row>
    <row r="3" spans="1:12">
      <c r="A3">
        <v>11</v>
      </c>
      <c r="B3">
        <v>11001</v>
      </c>
      <c r="C3">
        <v>201</v>
      </c>
      <c r="D3">
        <v>1331</v>
      </c>
      <c r="E3">
        <v>4900</v>
      </c>
      <c r="F3" s="1" t="s">
        <v>78</v>
      </c>
      <c r="G3" s="1" t="s">
        <v>80</v>
      </c>
      <c r="H3" s="1">
        <v>124278.8</v>
      </c>
      <c r="I3" s="1">
        <v>124278.8</v>
      </c>
      <c r="J3" s="1">
        <v>0</v>
      </c>
      <c r="K3" s="1">
        <v>0</v>
      </c>
      <c r="L3" s="1">
        <v>124278.8</v>
      </c>
    </row>
    <row r="4" spans="1:12">
      <c r="A4">
        <v>11</v>
      </c>
      <c r="B4">
        <v>11001</v>
      </c>
      <c r="C4">
        <v>201</v>
      </c>
      <c r="D4">
        <v>1332</v>
      </c>
      <c r="E4">
        <v>4900</v>
      </c>
      <c r="F4" s="1" t="s">
        <v>78</v>
      </c>
      <c r="G4" s="1" t="s">
        <v>81</v>
      </c>
      <c r="H4" s="1">
        <v>33588.78</v>
      </c>
      <c r="I4" s="1">
        <v>33588.78</v>
      </c>
      <c r="J4" s="1">
        <v>0</v>
      </c>
      <c r="K4" s="1">
        <v>0</v>
      </c>
      <c r="L4" s="1">
        <v>33588.78</v>
      </c>
    </row>
    <row r="5" spans="1:12">
      <c r="A5">
        <v>11</v>
      </c>
      <c r="B5">
        <v>11001</v>
      </c>
      <c r="C5">
        <v>201</v>
      </c>
      <c r="D5">
        <v>1340</v>
      </c>
      <c r="E5">
        <v>4900</v>
      </c>
      <c r="F5" s="1" t="s">
        <v>78</v>
      </c>
      <c r="G5" s="1" t="s">
        <v>82</v>
      </c>
      <c r="H5" s="1">
        <v>1888249.59</v>
      </c>
      <c r="I5" s="1">
        <v>1888249.59</v>
      </c>
      <c r="J5" s="1">
        <v>0</v>
      </c>
      <c r="K5" s="1">
        <v>0</v>
      </c>
      <c r="L5" s="1">
        <v>1888249.59</v>
      </c>
    </row>
    <row r="6" spans="1:12">
      <c r="A6">
        <v>11</v>
      </c>
      <c r="B6">
        <v>11001</v>
      </c>
      <c r="C6">
        <v>201</v>
      </c>
      <c r="D6">
        <v>1342</v>
      </c>
      <c r="E6">
        <v>4900</v>
      </c>
      <c r="F6" s="1" t="s">
        <v>78</v>
      </c>
      <c r="G6" s="1" t="s">
        <v>83</v>
      </c>
      <c r="H6" s="1">
        <v>145634.38</v>
      </c>
      <c r="I6" s="1">
        <v>145634.38</v>
      </c>
      <c r="J6" s="1">
        <v>0</v>
      </c>
      <c r="K6" s="1">
        <v>0</v>
      </c>
      <c r="L6" s="1">
        <v>145634.38</v>
      </c>
    </row>
    <row r="7" spans="1:12">
      <c r="A7">
        <v>11</v>
      </c>
      <c r="B7">
        <v>11001</v>
      </c>
      <c r="C7">
        <v>211</v>
      </c>
      <c r="D7">
        <v>1330</v>
      </c>
      <c r="E7">
        <v>1100</v>
      </c>
      <c r="F7" s="1" t="s">
        <v>84</v>
      </c>
      <c r="G7" s="1" t="s">
        <v>79</v>
      </c>
      <c r="H7" s="1">
        <v>251803.41</v>
      </c>
      <c r="I7" s="1">
        <v>251803.41</v>
      </c>
      <c r="J7" s="1">
        <v>134817</v>
      </c>
      <c r="K7" s="1">
        <v>0</v>
      </c>
      <c r="L7" s="1">
        <v>116986.41</v>
      </c>
    </row>
    <row r="8" spans="1:12">
      <c r="A8">
        <v>11</v>
      </c>
      <c r="B8">
        <v>11001</v>
      </c>
      <c r="C8">
        <v>211</v>
      </c>
      <c r="D8">
        <v>1330</v>
      </c>
      <c r="E8">
        <v>1500</v>
      </c>
      <c r="F8" s="1" t="s">
        <v>84</v>
      </c>
      <c r="G8" s="1" t="s">
        <v>79</v>
      </c>
      <c r="H8" s="1">
        <v>0</v>
      </c>
      <c r="I8" s="1">
        <v>0</v>
      </c>
      <c r="J8" s="1">
        <v>128555.25</v>
      </c>
      <c r="K8" s="1">
        <v>0</v>
      </c>
      <c r="L8" s="1">
        <v>-128555.25</v>
      </c>
    </row>
    <row r="9" spans="1:12">
      <c r="A9">
        <v>11</v>
      </c>
      <c r="B9">
        <v>11001</v>
      </c>
      <c r="C9">
        <v>211</v>
      </c>
      <c r="D9">
        <v>1330</v>
      </c>
      <c r="E9">
        <v>1501</v>
      </c>
      <c r="F9" s="1" t="s">
        <v>84</v>
      </c>
      <c r="G9" s="1" t="s">
        <v>79</v>
      </c>
      <c r="H9" s="1">
        <v>186977.64</v>
      </c>
      <c r="I9" s="1">
        <v>186977.64</v>
      </c>
      <c r="J9" s="1">
        <v>101645.33</v>
      </c>
      <c r="K9" s="1">
        <v>0</v>
      </c>
      <c r="L9" s="1">
        <v>85332.31</v>
      </c>
    </row>
    <row r="10" spans="1:12">
      <c r="A10">
        <v>11</v>
      </c>
      <c r="B10">
        <v>11001</v>
      </c>
      <c r="C10">
        <v>211</v>
      </c>
      <c r="D10">
        <v>1331</v>
      </c>
      <c r="E10">
        <v>1501</v>
      </c>
      <c r="F10" s="1" t="s">
        <v>84</v>
      </c>
      <c r="G10" s="1" t="s">
        <v>80</v>
      </c>
      <c r="H10" s="1">
        <v>0</v>
      </c>
      <c r="I10" s="1">
        <v>0</v>
      </c>
      <c r="J10" s="1">
        <v>10250</v>
      </c>
      <c r="K10" s="1">
        <v>0</v>
      </c>
      <c r="L10" s="1">
        <v>-10250</v>
      </c>
    </row>
    <row r="11" spans="1:12">
      <c r="A11">
        <v>11</v>
      </c>
      <c r="B11">
        <v>11001</v>
      </c>
      <c r="C11">
        <v>211</v>
      </c>
      <c r="D11">
        <v>1331</v>
      </c>
      <c r="E11">
        <v>1500</v>
      </c>
      <c r="F11" s="1" t="s">
        <v>84</v>
      </c>
      <c r="G11" s="1" t="s">
        <v>80</v>
      </c>
      <c r="H11" s="1">
        <v>0</v>
      </c>
      <c r="I11" s="1">
        <v>0</v>
      </c>
      <c r="J11" s="1">
        <v>8325</v>
      </c>
      <c r="K11" s="1">
        <v>0</v>
      </c>
      <c r="L11" s="1">
        <v>-8325</v>
      </c>
    </row>
    <row r="12" spans="1:12">
      <c r="A12">
        <v>11</v>
      </c>
      <c r="B12">
        <v>11001</v>
      </c>
      <c r="C12">
        <v>211</v>
      </c>
      <c r="D12">
        <v>1331</v>
      </c>
      <c r="E12">
        <v>1100</v>
      </c>
      <c r="F12" s="1" t="s">
        <v>84</v>
      </c>
      <c r="G12" s="1" t="s">
        <v>80</v>
      </c>
      <c r="H12" s="1">
        <v>0</v>
      </c>
      <c r="I12" s="1">
        <v>0</v>
      </c>
      <c r="J12" s="1">
        <v>26340</v>
      </c>
      <c r="K12" s="1">
        <v>0</v>
      </c>
      <c r="L12" s="1">
        <v>-26340</v>
      </c>
    </row>
    <row r="13" spans="1:12">
      <c r="A13">
        <v>11</v>
      </c>
      <c r="B13">
        <v>11001</v>
      </c>
      <c r="C13">
        <v>211</v>
      </c>
      <c r="D13">
        <v>1340</v>
      </c>
      <c r="E13">
        <v>1500</v>
      </c>
      <c r="F13" s="1" t="s">
        <v>84</v>
      </c>
      <c r="G13" s="1" t="s">
        <v>82</v>
      </c>
      <c r="H13" s="1">
        <v>0</v>
      </c>
      <c r="I13" s="1">
        <v>0</v>
      </c>
      <c r="J13" s="1">
        <v>75967.89</v>
      </c>
      <c r="K13" s="1">
        <v>0</v>
      </c>
      <c r="L13" s="1">
        <v>-75967.89</v>
      </c>
    </row>
    <row r="14" spans="1:12">
      <c r="A14">
        <v>11</v>
      </c>
      <c r="B14">
        <v>11001</v>
      </c>
      <c r="C14">
        <v>211</v>
      </c>
      <c r="D14">
        <v>1340</v>
      </c>
      <c r="E14">
        <v>1100</v>
      </c>
      <c r="F14" s="1" t="s">
        <v>84</v>
      </c>
      <c r="G14" s="1" t="s">
        <v>82</v>
      </c>
      <c r="H14" s="1">
        <v>0</v>
      </c>
      <c r="I14" s="1">
        <v>0</v>
      </c>
      <c r="J14" s="1">
        <v>105826.5</v>
      </c>
      <c r="K14" s="1">
        <v>0</v>
      </c>
      <c r="L14" s="1">
        <v>-105826.5</v>
      </c>
    </row>
    <row r="15" spans="1:12">
      <c r="A15">
        <v>11</v>
      </c>
      <c r="B15">
        <v>11001</v>
      </c>
      <c r="C15">
        <v>211</v>
      </c>
      <c r="D15">
        <v>1340</v>
      </c>
      <c r="E15">
        <v>1501</v>
      </c>
      <c r="F15" s="1" t="s">
        <v>84</v>
      </c>
      <c r="G15" s="1" t="s">
        <v>82</v>
      </c>
      <c r="H15" s="1">
        <v>0</v>
      </c>
      <c r="I15" s="1">
        <v>0</v>
      </c>
      <c r="J15" s="1">
        <v>43395.78</v>
      </c>
      <c r="K15" s="1">
        <v>0</v>
      </c>
      <c r="L15" s="1">
        <v>-43395.78</v>
      </c>
    </row>
    <row r="16" spans="1:12">
      <c r="A16">
        <v>11</v>
      </c>
      <c r="B16">
        <v>11001</v>
      </c>
      <c r="C16">
        <v>223</v>
      </c>
      <c r="D16">
        <v>1330</v>
      </c>
      <c r="E16">
        <v>1000</v>
      </c>
      <c r="F16" s="1" t="s">
        <v>85</v>
      </c>
      <c r="G16" s="1" t="s">
        <v>79</v>
      </c>
      <c r="H16" s="1">
        <v>262440.23</v>
      </c>
      <c r="I16" s="1">
        <v>262440.23</v>
      </c>
      <c r="J16" s="1">
        <v>206139.41</v>
      </c>
      <c r="K16" s="1">
        <v>0</v>
      </c>
      <c r="L16" s="1">
        <v>56300.82</v>
      </c>
    </row>
    <row r="17" spans="1:12">
      <c r="A17">
        <v>11</v>
      </c>
      <c r="B17">
        <v>11001</v>
      </c>
      <c r="C17">
        <v>223</v>
      </c>
      <c r="D17">
        <v>1331</v>
      </c>
      <c r="E17">
        <v>1000</v>
      </c>
      <c r="F17" s="1" t="s">
        <v>85</v>
      </c>
      <c r="G17" s="1" t="s">
        <v>80</v>
      </c>
      <c r="H17" s="1">
        <v>0</v>
      </c>
      <c r="I17" s="1">
        <v>0</v>
      </c>
      <c r="J17" s="1">
        <v>40915.75</v>
      </c>
      <c r="K17" s="1">
        <v>0</v>
      </c>
      <c r="L17" s="1">
        <v>-40915.75</v>
      </c>
    </row>
    <row r="18" spans="1:12">
      <c r="A18">
        <v>11</v>
      </c>
      <c r="B18">
        <v>11001</v>
      </c>
      <c r="C18">
        <v>223</v>
      </c>
      <c r="D18">
        <v>1332</v>
      </c>
      <c r="E18">
        <v>1000</v>
      </c>
      <c r="F18" s="1" t="s">
        <v>85</v>
      </c>
      <c r="G18" s="1" t="s">
        <v>81</v>
      </c>
      <c r="H18" s="1">
        <v>0</v>
      </c>
      <c r="I18" s="1">
        <v>0</v>
      </c>
      <c r="J18" s="1">
        <v>6159.39</v>
      </c>
      <c r="K18" s="1">
        <v>0</v>
      </c>
      <c r="L18" s="1">
        <v>-6159.39</v>
      </c>
    </row>
    <row r="19" spans="1:12">
      <c r="A19">
        <v>11</v>
      </c>
      <c r="B19">
        <v>11001</v>
      </c>
      <c r="C19">
        <v>223</v>
      </c>
      <c r="D19">
        <v>1340</v>
      </c>
      <c r="E19">
        <v>1000</v>
      </c>
      <c r="F19" s="1" t="s">
        <v>85</v>
      </c>
      <c r="G19" s="1" t="s">
        <v>82</v>
      </c>
      <c r="H19" s="1">
        <v>0</v>
      </c>
      <c r="I19" s="1">
        <v>0</v>
      </c>
      <c r="J19" s="1">
        <v>56862</v>
      </c>
      <c r="K19" s="1">
        <v>0</v>
      </c>
      <c r="L19" s="1">
        <v>-56862</v>
      </c>
    </row>
    <row r="20" spans="1:12">
      <c r="A20">
        <v>11</v>
      </c>
      <c r="B20">
        <v>11001</v>
      </c>
      <c r="C20">
        <v>227</v>
      </c>
      <c r="D20">
        <v>1330</v>
      </c>
      <c r="E20">
        <v>2200</v>
      </c>
      <c r="F20" s="1" t="s">
        <v>86</v>
      </c>
      <c r="G20" s="1" t="s">
        <v>79</v>
      </c>
      <c r="H20" s="1">
        <v>168279.55</v>
      </c>
      <c r="I20" s="1">
        <v>168279.55</v>
      </c>
      <c r="J20" s="1">
        <v>243190.79</v>
      </c>
      <c r="K20" s="1">
        <v>0</v>
      </c>
      <c r="L20" s="1">
        <v>-74911.240000000005</v>
      </c>
    </row>
    <row r="21" spans="1:12">
      <c r="A21">
        <v>11</v>
      </c>
      <c r="B21">
        <v>11001</v>
      </c>
      <c r="C21">
        <v>227</v>
      </c>
      <c r="D21">
        <v>1331</v>
      </c>
      <c r="E21">
        <v>2200</v>
      </c>
      <c r="F21" s="1" t="s">
        <v>86</v>
      </c>
      <c r="G21" s="1" t="s">
        <v>80</v>
      </c>
      <c r="H21" s="1">
        <v>0</v>
      </c>
      <c r="I21" s="1">
        <v>0</v>
      </c>
      <c r="J21" s="1">
        <v>29006.25</v>
      </c>
      <c r="K21" s="1">
        <v>0</v>
      </c>
      <c r="L21" s="1">
        <v>-29006.25</v>
      </c>
    </row>
    <row r="22" spans="1:12">
      <c r="A22">
        <v>11</v>
      </c>
      <c r="B22">
        <v>11001</v>
      </c>
      <c r="C22">
        <v>227</v>
      </c>
      <c r="D22">
        <v>1332</v>
      </c>
      <c r="E22">
        <v>2200</v>
      </c>
      <c r="F22" s="1" t="s">
        <v>86</v>
      </c>
      <c r="G22" s="1" t="s">
        <v>81</v>
      </c>
      <c r="H22" s="1">
        <v>0</v>
      </c>
      <c r="I22" s="1">
        <v>0</v>
      </c>
      <c r="J22" s="1">
        <v>31978.17</v>
      </c>
      <c r="K22" s="1">
        <v>0</v>
      </c>
      <c r="L22" s="1">
        <v>-31978.17</v>
      </c>
    </row>
    <row r="23" spans="1:12">
      <c r="A23">
        <v>11</v>
      </c>
      <c r="B23">
        <v>11001</v>
      </c>
      <c r="C23">
        <v>227</v>
      </c>
      <c r="D23">
        <v>1340</v>
      </c>
      <c r="E23">
        <v>2200</v>
      </c>
      <c r="F23" s="1" t="s">
        <v>86</v>
      </c>
      <c r="G23" s="1" t="s">
        <v>82</v>
      </c>
      <c r="H23" s="1">
        <v>0</v>
      </c>
      <c r="I23" s="1">
        <v>0</v>
      </c>
      <c r="J23" s="1">
        <v>121621.54</v>
      </c>
      <c r="K23" s="1">
        <v>0</v>
      </c>
      <c r="L23" s="1">
        <v>-121621.54</v>
      </c>
    </row>
    <row r="24" spans="1:12">
      <c r="A24">
        <v>11</v>
      </c>
      <c r="B24">
        <v>11001</v>
      </c>
      <c r="C24">
        <v>227</v>
      </c>
      <c r="D24">
        <v>1342</v>
      </c>
      <c r="E24">
        <v>2200</v>
      </c>
      <c r="F24" s="1" t="s">
        <v>86</v>
      </c>
      <c r="G24" s="1" t="s">
        <v>83</v>
      </c>
      <c r="H24" s="1">
        <v>0</v>
      </c>
      <c r="I24" s="1">
        <v>0</v>
      </c>
      <c r="J24" s="1">
        <v>32906.25</v>
      </c>
      <c r="K24" s="1">
        <v>0</v>
      </c>
      <c r="L24" s="1">
        <v>-32906.25</v>
      </c>
    </row>
    <row r="25" spans="1:12">
      <c r="A25">
        <v>11</v>
      </c>
      <c r="B25">
        <v>11001</v>
      </c>
      <c r="C25">
        <v>228</v>
      </c>
      <c r="D25">
        <v>1330</v>
      </c>
      <c r="E25">
        <v>2201</v>
      </c>
      <c r="F25" s="1" t="s">
        <v>87</v>
      </c>
      <c r="G25" s="1" t="s">
        <v>79</v>
      </c>
      <c r="H25" s="1">
        <v>132899.5</v>
      </c>
      <c r="I25" s="1">
        <v>132899.5</v>
      </c>
      <c r="J25" s="1">
        <v>3659.39</v>
      </c>
      <c r="K25" s="1">
        <v>0</v>
      </c>
      <c r="L25" s="1">
        <v>129240.11</v>
      </c>
    </row>
    <row r="26" spans="1:12">
      <c r="A26">
        <v>11</v>
      </c>
      <c r="B26">
        <v>11001</v>
      </c>
      <c r="C26">
        <v>228</v>
      </c>
      <c r="D26">
        <v>1340</v>
      </c>
      <c r="E26">
        <v>2201</v>
      </c>
      <c r="F26" s="1" t="s">
        <v>87</v>
      </c>
      <c r="G26" s="1" t="s">
        <v>82</v>
      </c>
      <c r="H26" s="1">
        <v>0</v>
      </c>
      <c r="I26" s="1">
        <v>0</v>
      </c>
      <c r="J26" s="1">
        <v>133118.32999999999</v>
      </c>
      <c r="K26" s="1">
        <v>0</v>
      </c>
      <c r="L26" s="1">
        <v>-133118.32999999999</v>
      </c>
    </row>
    <row r="27" spans="1:12">
      <c r="A27">
        <v>11</v>
      </c>
      <c r="B27">
        <v>11001</v>
      </c>
      <c r="C27">
        <v>228</v>
      </c>
      <c r="D27">
        <v>1342</v>
      </c>
      <c r="E27">
        <v>2201</v>
      </c>
      <c r="F27" s="1" t="s">
        <v>87</v>
      </c>
      <c r="G27" s="1" t="s">
        <v>83</v>
      </c>
      <c r="H27" s="1">
        <v>0</v>
      </c>
      <c r="I27" s="1">
        <v>0</v>
      </c>
      <c r="J27" s="1">
        <v>36099</v>
      </c>
      <c r="K27" s="1">
        <v>0</v>
      </c>
      <c r="L27" s="1">
        <v>-36099</v>
      </c>
    </row>
    <row r="28" spans="1:12">
      <c r="A28">
        <v>11</v>
      </c>
      <c r="B28">
        <v>11001</v>
      </c>
      <c r="C28">
        <v>229</v>
      </c>
      <c r="D28">
        <v>1330</v>
      </c>
      <c r="E28">
        <v>1300</v>
      </c>
      <c r="F28" s="1" t="s">
        <v>88</v>
      </c>
      <c r="G28" s="1" t="s">
        <v>79</v>
      </c>
      <c r="H28" s="1">
        <v>68745.05</v>
      </c>
      <c r="I28" s="1">
        <v>68745.05</v>
      </c>
      <c r="J28" s="1">
        <v>76107.179999999993</v>
      </c>
      <c r="K28" s="1">
        <v>0</v>
      </c>
      <c r="L28" s="1">
        <v>-7362.13</v>
      </c>
    </row>
    <row r="29" spans="1:12">
      <c r="A29">
        <v>11</v>
      </c>
      <c r="B29">
        <v>11001</v>
      </c>
      <c r="C29">
        <v>229</v>
      </c>
      <c r="D29">
        <v>1340</v>
      </c>
      <c r="E29">
        <v>1300</v>
      </c>
      <c r="F29" s="1" t="s">
        <v>88</v>
      </c>
      <c r="G29" s="1" t="s">
        <v>82</v>
      </c>
      <c r="H29" s="1">
        <v>0</v>
      </c>
      <c r="I29" s="1">
        <v>0</v>
      </c>
      <c r="J29" s="1">
        <v>9517.5</v>
      </c>
      <c r="K29" s="1">
        <v>0</v>
      </c>
      <c r="L29" s="1">
        <v>-9517.5</v>
      </c>
    </row>
    <row r="30" spans="1:12">
      <c r="A30">
        <v>11</v>
      </c>
      <c r="B30">
        <v>11001</v>
      </c>
      <c r="C30">
        <v>261</v>
      </c>
      <c r="D30">
        <v>1340</v>
      </c>
      <c r="E30">
        <v>1000</v>
      </c>
      <c r="F30" s="1" t="s">
        <v>85</v>
      </c>
      <c r="G30" s="1" t="s">
        <v>82</v>
      </c>
      <c r="H30" s="1">
        <v>0</v>
      </c>
      <c r="I30" s="1">
        <v>0</v>
      </c>
      <c r="J30" s="1">
        <v>9072</v>
      </c>
      <c r="K30" s="1">
        <v>0</v>
      </c>
      <c r="L30" s="1">
        <v>-9072</v>
      </c>
    </row>
    <row r="31" spans="1:12">
      <c r="A31">
        <v>11</v>
      </c>
      <c r="B31">
        <v>11001</v>
      </c>
      <c r="C31">
        <v>271</v>
      </c>
      <c r="D31">
        <v>1330</v>
      </c>
      <c r="E31">
        <v>1900</v>
      </c>
      <c r="F31" s="1" t="s">
        <v>89</v>
      </c>
      <c r="G31" s="1" t="s">
        <v>79</v>
      </c>
      <c r="H31" s="1">
        <v>79592.13</v>
      </c>
      <c r="I31" s="1">
        <v>79592.13</v>
      </c>
      <c r="J31" s="1">
        <v>54340.5</v>
      </c>
      <c r="K31" s="1">
        <v>0</v>
      </c>
      <c r="L31" s="1">
        <v>25251.63</v>
      </c>
    </row>
    <row r="32" spans="1:12">
      <c r="A32">
        <v>11</v>
      </c>
      <c r="B32">
        <v>11001</v>
      </c>
      <c r="C32">
        <v>271</v>
      </c>
      <c r="D32">
        <v>1330</v>
      </c>
      <c r="E32">
        <v>1700</v>
      </c>
      <c r="F32" s="1" t="s">
        <v>89</v>
      </c>
      <c r="G32" s="1" t="s">
        <v>79</v>
      </c>
      <c r="H32" s="1">
        <v>95616.29</v>
      </c>
      <c r="I32" s="1">
        <v>95616.29</v>
      </c>
      <c r="J32" s="1">
        <v>4157.24</v>
      </c>
      <c r="K32" s="1">
        <v>0</v>
      </c>
      <c r="L32" s="1">
        <v>91459.05</v>
      </c>
    </row>
    <row r="33" spans="1:12">
      <c r="A33">
        <v>11</v>
      </c>
      <c r="B33">
        <v>11001</v>
      </c>
      <c r="C33">
        <v>271</v>
      </c>
      <c r="D33">
        <v>1331</v>
      </c>
      <c r="E33">
        <v>1700</v>
      </c>
      <c r="F33" s="1" t="s">
        <v>89</v>
      </c>
      <c r="G33" s="1" t="s">
        <v>80</v>
      </c>
      <c r="H33" s="1">
        <v>0</v>
      </c>
      <c r="I33" s="1">
        <v>0</v>
      </c>
      <c r="J33" s="1">
        <v>468.75</v>
      </c>
      <c r="K33" s="1">
        <v>0</v>
      </c>
      <c r="L33" s="1">
        <v>-468.75</v>
      </c>
    </row>
    <row r="34" spans="1:12">
      <c r="A34">
        <v>11</v>
      </c>
      <c r="B34">
        <v>11001</v>
      </c>
      <c r="C34">
        <v>271</v>
      </c>
      <c r="D34">
        <v>1331</v>
      </c>
      <c r="E34">
        <v>1900</v>
      </c>
      <c r="F34" s="1" t="s">
        <v>89</v>
      </c>
      <c r="G34" s="1" t="s">
        <v>80</v>
      </c>
      <c r="H34" s="1">
        <v>0</v>
      </c>
      <c r="I34" s="1">
        <v>0</v>
      </c>
      <c r="J34" s="1">
        <v>4050</v>
      </c>
      <c r="K34" s="1">
        <v>0</v>
      </c>
      <c r="L34" s="1">
        <v>-4050</v>
      </c>
    </row>
    <row r="35" spans="1:12">
      <c r="A35">
        <v>11</v>
      </c>
      <c r="B35">
        <v>11001</v>
      </c>
      <c r="C35">
        <v>271</v>
      </c>
      <c r="D35">
        <v>1340</v>
      </c>
      <c r="E35">
        <v>1700</v>
      </c>
      <c r="F35" s="1" t="s">
        <v>89</v>
      </c>
      <c r="G35" s="1" t="s">
        <v>82</v>
      </c>
      <c r="H35" s="1">
        <v>0</v>
      </c>
      <c r="I35" s="1">
        <v>0</v>
      </c>
      <c r="J35" s="1">
        <v>125109.36</v>
      </c>
      <c r="K35" s="1">
        <v>0</v>
      </c>
      <c r="L35" s="1">
        <v>-125109.36</v>
      </c>
    </row>
    <row r="36" spans="1:12">
      <c r="A36">
        <v>11</v>
      </c>
      <c r="B36">
        <v>11001</v>
      </c>
      <c r="C36">
        <v>271</v>
      </c>
      <c r="D36">
        <v>1340</v>
      </c>
      <c r="E36">
        <v>1900</v>
      </c>
      <c r="F36" s="1" t="s">
        <v>89</v>
      </c>
      <c r="G36" s="1" t="s">
        <v>82</v>
      </c>
      <c r="H36" s="1">
        <v>0</v>
      </c>
      <c r="I36" s="1">
        <v>0</v>
      </c>
      <c r="J36" s="1">
        <v>271317.27</v>
      </c>
      <c r="K36" s="1">
        <v>0</v>
      </c>
      <c r="L36" s="1">
        <v>-271317.27</v>
      </c>
    </row>
    <row r="37" spans="1:12">
      <c r="A37">
        <v>11</v>
      </c>
      <c r="B37">
        <v>11001</v>
      </c>
      <c r="C37">
        <v>271</v>
      </c>
      <c r="D37">
        <v>1342</v>
      </c>
      <c r="E37">
        <v>1900</v>
      </c>
      <c r="F37" s="1" t="s">
        <v>89</v>
      </c>
      <c r="G37" s="1" t="s">
        <v>83</v>
      </c>
      <c r="H37" s="1">
        <v>0</v>
      </c>
      <c r="I37" s="1">
        <v>0</v>
      </c>
      <c r="J37" s="1">
        <v>130487.64</v>
      </c>
      <c r="K37" s="1">
        <v>0</v>
      </c>
      <c r="L37" s="1">
        <v>-130487.64</v>
      </c>
    </row>
    <row r="38" spans="1:12">
      <c r="A38">
        <v>11</v>
      </c>
      <c r="B38">
        <v>11001</v>
      </c>
      <c r="C38">
        <v>271</v>
      </c>
      <c r="D38">
        <v>1342</v>
      </c>
      <c r="E38">
        <v>1700</v>
      </c>
      <c r="F38" s="1" t="s">
        <v>89</v>
      </c>
      <c r="G38" s="1" t="s">
        <v>83</v>
      </c>
      <c r="H38" s="1">
        <v>0</v>
      </c>
      <c r="I38" s="1">
        <v>0</v>
      </c>
      <c r="J38" s="1">
        <v>2025</v>
      </c>
      <c r="K38" s="1">
        <v>0</v>
      </c>
      <c r="L38" s="1">
        <v>-2025</v>
      </c>
    </row>
    <row r="39" spans="1:12">
      <c r="A39">
        <v>11</v>
      </c>
      <c r="B39">
        <v>11001</v>
      </c>
      <c r="C39">
        <v>332</v>
      </c>
      <c r="D39">
        <v>1330</v>
      </c>
      <c r="E39">
        <v>100</v>
      </c>
      <c r="F39" s="1" t="s">
        <v>90</v>
      </c>
      <c r="G39" s="1" t="s">
        <v>79</v>
      </c>
      <c r="H39" s="1">
        <v>13323.2</v>
      </c>
      <c r="I39" s="1">
        <v>13323.2</v>
      </c>
      <c r="J39" s="1">
        <v>0</v>
      </c>
      <c r="K39" s="1">
        <v>0</v>
      </c>
      <c r="L39" s="1">
        <v>13323.2</v>
      </c>
    </row>
    <row r="40" spans="1:12">
      <c r="A40">
        <v>11</v>
      </c>
      <c r="B40">
        <v>11001</v>
      </c>
      <c r="C40">
        <v>332</v>
      </c>
      <c r="D40">
        <v>1340</v>
      </c>
      <c r="E40">
        <v>100</v>
      </c>
      <c r="F40" s="1" t="s">
        <v>90</v>
      </c>
      <c r="G40" s="1" t="s">
        <v>82</v>
      </c>
      <c r="H40" s="1">
        <v>0</v>
      </c>
      <c r="I40" s="1">
        <v>0</v>
      </c>
      <c r="J40" s="1">
        <v>42970.5</v>
      </c>
      <c r="K40" s="1">
        <v>0</v>
      </c>
      <c r="L40" s="1">
        <v>-42970.5</v>
      </c>
    </row>
    <row r="41" spans="1:12">
      <c r="A41">
        <v>11</v>
      </c>
      <c r="B41">
        <v>11001</v>
      </c>
      <c r="C41">
        <v>334</v>
      </c>
      <c r="D41">
        <v>1330</v>
      </c>
      <c r="E41">
        <v>900</v>
      </c>
      <c r="F41" s="1" t="s">
        <v>91</v>
      </c>
      <c r="G41" s="1" t="s">
        <v>79</v>
      </c>
      <c r="H41" s="1">
        <v>53854.36</v>
      </c>
      <c r="I41" s="1">
        <v>53854.36</v>
      </c>
      <c r="J41" s="1">
        <v>39489</v>
      </c>
      <c r="K41" s="1">
        <v>0</v>
      </c>
      <c r="L41" s="1">
        <v>14365.36</v>
      </c>
    </row>
    <row r="42" spans="1:12">
      <c r="A42">
        <v>11</v>
      </c>
      <c r="B42">
        <v>11001</v>
      </c>
      <c r="C42">
        <v>334</v>
      </c>
      <c r="D42">
        <v>1331</v>
      </c>
      <c r="E42">
        <v>900</v>
      </c>
      <c r="F42" s="1" t="s">
        <v>91</v>
      </c>
      <c r="G42" s="1" t="s">
        <v>80</v>
      </c>
      <c r="H42" s="1">
        <v>0</v>
      </c>
      <c r="I42" s="1">
        <v>0</v>
      </c>
      <c r="J42" s="1">
        <v>1762.5</v>
      </c>
      <c r="K42" s="1">
        <v>0</v>
      </c>
      <c r="L42" s="1">
        <v>-1762.5</v>
      </c>
    </row>
    <row r="43" spans="1:12">
      <c r="A43">
        <v>11</v>
      </c>
      <c r="B43">
        <v>11001</v>
      </c>
      <c r="C43">
        <v>334</v>
      </c>
      <c r="D43">
        <v>1340</v>
      </c>
      <c r="E43">
        <v>900</v>
      </c>
      <c r="F43" s="1" t="s">
        <v>91</v>
      </c>
      <c r="G43" s="1" t="s">
        <v>82</v>
      </c>
      <c r="H43" s="1">
        <v>0</v>
      </c>
      <c r="I43" s="1">
        <v>0</v>
      </c>
      <c r="J43" s="1">
        <v>26561.32</v>
      </c>
      <c r="K43" s="1">
        <v>0</v>
      </c>
      <c r="L43" s="1">
        <v>-26561.32</v>
      </c>
    </row>
    <row r="44" spans="1:12">
      <c r="A44">
        <v>11</v>
      </c>
      <c r="B44">
        <v>11001</v>
      </c>
      <c r="C44">
        <v>336</v>
      </c>
      <c r="D44">
        <v>1330</v>
      </c>
      <c r="E44">
        <v>900</v>
      </c>
      <c r="F44" s="1" t="s">
        <v>92</v>
      </c>
      <c r="G44" s="1" t="s">
        <v>79</v>
      </c>
      <c r="H44" s="1">
        <v>36723.919999999998</v>
      </c>
      <c r="I44" s="1">
        <v>36723.919999999998</v>
      </c>
      <c r="J44" s="1">
        <v>14400</v>
      </c>
      <c r="K44" s="1">
        <v>0</v>
      </c>
      <c r="L44" s="1">
        <v>22323.919999999998</v>
      </c>
    </row>
    <row r="45" spans="1:12">
      <c r="A45">
        <v>11</v>
      </c>
      <c r="B45">
        <v>11001</v>
      </c>
      <c r="C45">
        <v>336</v>
      </c>
      <c r="D45">
        <v>1331</v>
      </c>
      <c r="E45">
        <v>900</v>
      </c>
      <c r="F45" s="1" t="s">
        <v>92</v>
      </c>
      <c r="G45" s="1" t="s">
        <v>80</v>
      </c>
      <c r="H45" s="1">
        <v>0</v>
      </c>
      <c r="I45" s="1">
        <v>0</v>
      </c>
      <c r="J45" s="1">
        <v>750</v>
      </c>
      <c r="K45" s="1">
        <v>0</v>
      </c>
      <c r="L45" s="1">
        <v>-750</v>
      </c>
    </row>
    <row r="46" spans="1:12">
      <c r="A46">
        <v>11</v>
      </c>
      <c r="B46">
        <v>11001</v>
      </c>
      <c r="C46">
        <v>338</v>
      </c>
      <c r="D46">
        <v>1330</v>
      </c>
      <c r="E46">
        <v>900</v>
      </c>
      <c r="F46" s="1" t="s">
        <v>93</v>
      </c>
      <c r="G46" s="1" t="s">
        <v>79</v>
      </c>
      <c r="H46" s="1">
        <v>25303.74</v>
      </c>
      <c r="I46" s="1">
        <v>25303.74</v>
      </c>
      <c r="J46" s="1">
        <v>9787.5</v>
      </c>
      <c r="K46" s="1">
        <v>0</v>
      </c>
      <c r="L46" s="1">
        <v>15516.24</v>
      </c>
    </row>
    <row r="47" spans="1:12">
      <c r="A47">
        <v>11</v>
      </c>
      <c r="B47">
        <v>11001</v>
      </c>
      <c r="C47">
        <v>339</v>
      </c>
      <c r="D47">
        <v>1330</v>
      </c>
      <c r="E47">
        <v>900</v>
      </c>
      <c r="F47" s="1" t="s">
        <v>94</v>
      </c>
      <c r="G47" s="1" t="s">
        <v>79</v>
      </c>
      <c r="H47" s="1">
        <v>27318.79</v>
      </c>
      <c r="I47" s="1">
        <v>27318.79</v>
      </c>
      <c r="J47" s="1">
        <v>17550</v>
      </c>
      <c r="K47" s="1">
        <v>0</v>
      </c>
      <c r="L47" s="1">
        <v>9768.7900000000009</v>
      </c>
    </row>
    <row r="48" spans="1:12">
      <c r="A48">
        <v>11</v>
      </c>
      <c r="B48">
        <v>11001</v>
      </c>
      <c r="C48">
        <v>339</v>
      </c>
      <c r="D48">
        <v>1331</v>
      </c>
      <c r="E48">
        <v>900</v>
      </c>
      <c r="F48" s="1" t="s">
        <v>94</v>
      </c>
      <c r="G48" s="1" t="s">
        <v>80</v>
      </c>
      <c r="H48" s="1">
        <v>0</v>
      </c>
      <c r="I48" s="1">
        <v>0</v>
      </c>
      <c r="J48" s="1">
        <v>3375</v>
      </c>
      <c r="K48" s="1">
        <v>0</v>
      </c>
      <c r="L48" s="1">
        <v>-3375</v>
      </c>
    </row>
    <row r="49" spans="1:12">
      <c r="A49">
        <v>11</v>
      </c>
      <c r="B49">
        <v>11001</v>
      </c>
      <c r="C49">
        <v>339</v>
      </c>
      <c r="D49">
        <v>1340</v>
      </c>
      <c r="E49">
        <v>900</v>
      </c>
      <c r="F49" s="1" t="s">
        <v>94</v>
      </c>
      <c r="G49" s="1" t="s">
        <v>82</v>
      </c>
      <c r="H49" s="1">
        <v>0</v>
      </c>
      <c r="I49" s="1">
        <v>0</v>
      </c>
      <c r="J49" s="1">
        <v>24967.8</v>
      </c>
      <c r="K49" s="1">
        <v>0</v>
      </c>
      <c r="L49" s="1">
        <v>-24967.8</v>
      </c>
    </row>
    <row r="50" spans="1:12">
      <c r="A50">
        <v>11</v>
      </c>
      <c r="B50">
        <v>11001</v>
      </c>
      <c r="C50">
        <v>340</v>
      </c>
      <c r="D50">
        <v>1340</v>
      </c>
      <c r="E50">
        <v>900</v>
      </c>
      <c r="F50" s="1" t="s">
        <v>95</v>
      </c>
      <c r="G50" s="1" t="s">
        <v>82</v>
      </c>
      <c r="H50" s="1">
        <v>0</v>
      </c>
      <c r="I50" s="1">
        <v>0</v>
      </c>
      <c r="J50" s="1">
        <v>9587.9699999999993</v>
      </c>
      <c r="K50" s="1">
        <v>0</v>
      </c>
      <c r="L50" s="1">
        <v>-9587.9699999999993</v>
      </c>
    </row>
    <row r="51" spans="1:12">
      <c r="A51">
        <v>11</v>
      </c>
      <c r="B51">
        <v>11001</v>
      </c>
      <c r="C51">
        <v>342</v>
      </c>
      <c r="D51">
        <v>1330</v>
      </c>
      <c r="E51">
        <v>900</v>
      </c>
      <c r="F51" s="1" t="s">
        <v>96</v>
      </c>
      <c r="G51" s="1" t="s">
        <v>79</v>
      </c>
      <c r="H51" s="1">
        <v>39634.99</v>
      </c>
      <c r="I51" s="1">
        <v>39634.99</v>
      </c>
      <c r="J51" s="1">
        <v>38627.25</v>
      </c>
      <c r="K51" s="1">
        <v>0</v>
      </c>
      <c r="L51" s="1">
        <v>1007.74</v>
      </c>
    </row>
    <row r="52" spans="1:12">
      <c r="A52">
        <v>11</v>
      </c>
      <c r="B52">
        <v>11001</v>
      </c>
      <c r="C52">
        <v>342</v>
      </c>
      <c r="D52">
        <v>1331</v>
      </c>
      <c r="E52">
        <v>900</v>
      </c>
      <c r="F52" s="1" t="s">
        <v>96</v>
      </c>
      <c r="G52" s="1" t="s">
        <v>80</v>
      </c>
      <c r="H52" s="1">
        <v>0</v>
      </c>
      <c r="I52" s="1">
        <v>0</v>
      </c>
      <c r="J52" s="1">
        <v>6075</v>
      </c>
      <c r="K52" s="1">
        <v>0</v>
      </c>
      <c r="L52" s="1">
        <v>-6075</v>
      </c>
    </row>
    <row r="53" spans="1:12">
      <c r="A53">
        <v>11</v>
      </c>
      <c r="B53">
        <v>11001</v>
      </c>
      <c r="C53">
        <v>342</v>
      </c>
      <c r="D53">
        <v>1340</v>
      </c>
      <c r="E53">
        <v>900</v>
      </c>
      <c r="F53" s="1" t="s">
        <v>96</v>
      </c>
      <c r="G53" s="1" t="s">
        <v>82</v>
      </c>
      <c r="H53" s="1">
        <v>0</v>
      </c>
      <c r="I53" s="1">
        <v>0</v>
      </c>
      <c r="J53" s="1">
        <v>19743.75</v>
      </c>
      <c r="K53" s="1">
        <v>0</v>
      </c>
      <c r="L53" s="1">
        <v>-19743.75</v>
      </c>
    </row>
    <row r="54" spans="1:12">
      <c r="A54">
        <v>11</v>
      </c>
      <c r="B54">
        <v>11001</v>
      </c>
      <c r="C54">
        <v>343</v>
      </c>
      <c r="D54">
        <v>1330</v>
      </c>
      <c r="E54">
        <v>900</v>
      </c>
      <c r="F54" s="1" t="s">
        <v>97</v>
      </c>
      <c r="G54" s="1" t="s">
        <v>79</v>
      </c>
      <c r="H54" s="1">
        <v>23960.02</v>
      </c>
      <c r="I54" s="1">
        <v>23960.02</v>
      </c>
      <c r="J54" s="1">
        <v>31653</v>
      </c>
      <c r="K54" s="1">
        <v>0</v>
      </c>
      <c r="L54" s="1">
        <v>-7692.98</v>
      </c>
    </row>
    <row r="55" spans="1:12">
      <c r="A55">
        <v>11</v>
      </c>
      <c r="B55">
        <v>11001</v>
      </c>
      <c r="C55">
        <v>343</v>
      </c>
      <c r="D55">
        <v>1331</v>
      </c>
      <c r="E55">
        <v>900</v>
      </c>
      <c r="F55" s="1" t="s">
        <v>97</v>
      </c>
      <c r="G55" s="1" t="s">
        <v>80</v>
      </c>
      <c r="H55" s="1">
        <v>0</v>
      </c>
      <c r="I55" s="1">
        <v>0</v>
      </c>
      <c r="J55" s="1">
        <v>2175</v>
      </c>
      <c r="K55" s="1">
        <v>0</v>
      </c>
      <c r="L55" s="1">
        <v>-2175</v>
      </c>
    </row>
    <row r="56" spans="1:12">
      <c r="A56">
        <v>11</v>
      </c>
      <c r="B56">
        <v>11001</v>
      </c>
      <c r="C56">
        <v>343</v>
      </c>
      <c r="D56">
        <v>1340</v>
      </c>
      <c r="E56">
        <v>900</v>
      </c>
      <c r="F56" s="1" t="s">
        <v>97</v>
      </c>
      <c r="G56" s="1" t="s">
        <v>82</v>
      </c>
      <c r="H56" s="1">
        <v>0</v>
      </c>
      <c r="I56" s="1">
        <v>0</v>
      </c>
      <c r="J56" s="1">
        <v>12633.18</v>
      </c>
      <c r="K56" s="1">
        <v>0</v>
      </c>
      <c r="L56" s="1">
        <v>-12633.18</v>
      </c>
    </row>
    <row r="57" spans="1:12">
      <c r="A57">
        <v>11</v>
      </c>
      <c r="B57">
        <v>11001</v>
      </c>
      <c r="C57">
        <v>352</v>
      </c>
      <c r="D57">
        <v>1330</v>
      </c>
      <c r="E57">
        <v>500</v>
      </c>
      <c r="F57" s="1" t="s">
        <v>98</v>
      </c>
      <c r="G57" s="1" t="s">
        <v>79</v>
      </c>
      <c r="H57" s="1">
        <v>53070.080000000002</v>
      </c>
      <c r="I57" s="1">
        <v>53070.080000000002</v>
      </c>
      <c r="J57" s="1">
        <v>106101.75</v>
      </c>
      <c r="K57" s="1">
        <v>0</v>
      </c>
      <c r="L57" s="1">
        <v>-53031.67</v>
      </c>
    </row>
    <row r="58" spans="1:12">
      <c r="A58">
        <v>11</v>
      </c>
      <c r="B58">
        <v>11001</v>
      </c>
      <c r="C58">
        <v>352</v>
      </c>
      <c r="D58">
        <v>1331</v>
      </c>
      <c r="E58">
        <v>500</v>
      </c>
      <c r="F58" s="1" t="s">
        <v>98</v>
      </c>
      <c r="G58" s="1" t="s">
        <v>80</v>
      </c>
      <c r="H58" s="1">
        <v>0</v>
      </c>
      <c r="I58" s="1">
        <v>0</v>
      </c>
      <c r="J58" s="1">
        <v>18487.5</v>
      </c>
      <c r="K58" s="1">
        <v>0</v>
      </c>
      <c r="L58" s="1">
        <v>-18487.5</v>
      </c>
    </row>
    <row r="59" spans="1:12">
      <c r="A59">
        <v>11</v>
      </c>
      <c r="B59">
        <v>11001</v>
      </c>
      <c r="C59">
        <v>352</v>
      </c>
      <c r="D59">
        <v>1340</v>
      </c>
      <c r="E59">
        <v>500</v>
      </c>
      <c r="F59" s="1" t="s">
        <v>98</v>
      </c>
      <c r="G59" s="1" t="s">
        <v>82</v>
      </c>
      <c r="H59" s="1">
        <v>0</v>
      </c>
      <c r="I59" s="1">
        <v>0</v>
      </c>
      <c r="J59" s="1">
        <v>31306.5</v>
      </c>
      <c r="K59" s="1">
        <v>0</v>
      </c>
      <c r="L59" s="1">
        <v>-31306.5</v>
      </c>
    </row>
    <row r="60" spans="1:12">
      <c r="A60">
        <v>11</v>
      </c>
      <c r="B60">
        <v>11001</v>
      </c>
      <c r="C60">
        <v>353</v>
      </c>
      <c r="D60">
        <v>1330</v>
      </c>
      <c r="E60">
        <v>500</v>
      </c>
      <c r="F60" s="1" t="s">
        <v>99</v>
      </c>
      <c r="G60" s="1" t="s">
        <v>79</v>
      </c>
      <c r="H60" s="1">
        <v>16151.63</v>
      </c>
      <c r="I60" s="1">
        <v>16151.63</v>
      </c>
      <c r="J60" s="1">
        <v>0</v>
      </c>
      <c r="K60" s="1">
        <v>0</v>
      </c>
      <c r="L60" s="1">
        <v>16151.63</v>
      </c>
    </row>
    <row r="61" spans="1:12">
      <c r="A61">
        <v>11</v>
      </c>
      <c r="B61">
        <v>11001</v>
      </c>
      <c r="C61">
        <v>353</v>
      </c>
      <c r="D61">
        <v>1340</v>
      </c>
      <c r="E61">
        <v>500</v>
      </c>
      <c r="F61" s="1" t="s">
        <v>99</v>
      </c>
      <c r="G61" s="1" t="s">
        <v>82</v>
      </c>
      <c r="H61" s="1">
        <v>0</v>
      </c>
      <c r="I61" s="1">
        <v>0</v>
      </c>
      <c r="J61" s="1">
        <v>34627.5</v>
      </c>
      <c r="K61" s="1">
        <v>0</v>
      </c>
      <c r="L61" s="1">
        <v>-34627.5</v>
      </c>
    </row>
    <row r="62" spans="1:12">
      <c r="A62">
        <v>11</v>
      </c>
      <c r="B62">
        <v>11001</v>
      </c>
      <c r="C62">
        <v>357</v>
      </c>
      <c r="D62">
        <v>1340</v>
      </c>
      <c r="E62">
        <v>500</v>
      </c>
      <c r="F62" s="1" t="s">
        <v>100</v>
      </c>
      <c r="G62" s="1" t="s">
        <v>82</v>
      </c>
      <c r="H62" s="1">
        <v>0</v>
      </c>
      <c r="I62" s="1">
        <v>0</v>
      </c>
      <c r="J62" s="1">
        <v>18181.259999999998</v>
      </c>
      <c r="K62" s="1">
        <v>0</v>
      </c>
      <c r="L62" s="1">
        <v>-18181.259999999998</v>
      </c>
    </row>
    <row r="63" spans="1:12">
      <c r="A63">
        <v>11</v>
      </c>
      <c r="B63">
        <v>11001</v>
      </c>
      <c r="C63">
        <v>364</v>
      </c>
      <c r="D63">
        <v>1310</v>
      </c>
      <c r="E63">
        <v>6010</v>
      </c>
      <c r="F63" s="1" t="s">
        <v>101</v>
      </c>
      <c r="G63" s="1" t="s">
        <v>102</v>
      </c>
      <c r="H63" s="1">
        <v>15216.77</v>
      </c>
      <c r="I63" s="1">
        <v>15216.77</v>
      </c>
      <c r="J63" s="1">
        <v>15300</v>
      </c>
      <c r="K63" s="1">
        <v>0</v>
      </c>
      <c r="L63" s="1">
        <v>-83.23</v>
      </c>
    </row>
    <row r="64" spans="1:12">
      <c r="A64">
        <v>11</v>
      </c>
      <c r="B64">
        <v>11001</v>
      </c>
      <c r="C64">
        <v>364</v>
      </c>
      <c r="D64">
        <v>1310</v>
      </c>
      <c r="E64">
        <v>4900</v>
      </c>
      <c r="F64" s="1" t="s">
        <v>101</v>
      </c>
      <c r="G64" s="1" t="s">
        <v>102</v>
      </c>
      <c r="H64" s="1">
        <v>151250.44</v>
      </c>
      <c r="I64" s="1">
        <v>151250.44</v>
      </c>
      <c r="J64" s="1">
        <v>208493.64</v>
      </c>
      <c r="K64" s="1">
        <v>0</v>
      </c>
      <c r="L64" s="1">
        <v>-57243.199999999997</v>
      </c>
    </row>
    <row r="65" spans="1:12">
      <c r="A65">
        <v>11</v>
      </c>
      <c r="B65">
        <v>11001</v>
      </c>
      <c r="C65">
        <v>364</v>
      </c>
      <c r="D65">
        <v>1340</v>
      </c>
      <c r="E65">
        <v>1501</v>
      </c>
      <c r="F65" s="1" t="s">
        <v>101</v>
      </c>
      <c r="G65" s="1" t="s">
        <v>82</v>
      </c>
      <c r="H65" s="1">
        <v>0</v>
      </c>
      <c r="I65" s="1">
        <v>0</v>
      </c>
      <c r="J65" s="1">
        <v>37411.89</v>
      </c>
      <c r="K65" s="1">
        <v>0</v>
      </c>
      <c r="L65" s="1">
        <v>-37411.89</v>
      </c>
    </row>
    <row r="66" spans="1:12">
      <c r="A66">
        <v>11</v>
      </c>
      <c r="B66">
        <v>11001</v>
      </c>
      <c r="C66">
        <v>364</v>
      </c>
      <c r="D66">
        <v>1340</v>
      </c>
      <c r="E66">
        <v>1700</v>
      </c>
      <c r="F66" s="1" t="s">
        <v>101</v>
      </c>
      <c r="G66" s="1" t="s">
        <v>82</v>
      </c>
      <c r="H66" s="1">
        <v>0</v>
      </c>
      <c r="I66" s="1">
        <v>0</v>
      </c>
      <c r="J66" s="1">
        <v>2592</v>
      </c>
      <c r="K66" s="1">
        <v>0</v>
      </c>
      <c r="L66" s="1">
        <v>-2592</v>
      </c>
    </row>
    <row r="67" spans="1:12">
      <c r="A67">
        <v>11</v>
      </c>
      <c r="B67">
        <v>11001</v>
      </c>
      <c r="C67">
        <v>378</v>
      </c>
      <c r="D67">
        <v>1330</v>
      </c>
      <c r="E67">
        <v>1200</v>
      </c>
      <c r="F67" s="1" t="s">
        <v>158</v>
      </c>
      <c r="G67" s="1" t="s">
        <v>79</v>
      </c>
      <c r="H67" s="1">
        <v>0</v>
      </c>
      <c r="I67" s="1">
        <v>0</v>
      </c>
      <c r="J67" s="1">
        <v>4628.25</v>
      </c>
      <c r="K67" s="1">
        <v>0</v>
      </c>
      <c r="L67" s="1">
        <v>-4628.25</v>
      </c>
    </row>
    <row r="68" spans="1:12">
      <c r="A68">
        <v>11</v>
      </c>
      <c r="B68">
        <v>11001</v>
      </c>
      <c r="C68">
        <v>504</v>
      </c>
      <c r="D68">
        <v>1340</v>
      </c>
      <c r="E68">
        <v>6190</v>
      </c>
      <c r="F68" s="1" t="s">
        <v>159</v>
      </c>
      <c r="G68" s="1" t="s">
        <v>82</v>
      </c>
      <c r="H68" s="1">
        <v>0</v>
      </c>
      <c r="I68" s="1">
        <v>0</v>
      </c>
      <c r="J68" s="1">
        <v>24583.68</v>
      </c>
      <c r="K68" s="1">
        <v>0</v>
      </c>
      <c r="L68" s="1">
        <v>-24583.68</v>
      </c>
    </row>
    <row r="69" spans="1:12">
      <c r="A69">
        <v>11</v>
      </c>
      <c r="B69">
        <v>11001</v>
      </c>
      <c r="C69">
        <v>622</v>
      </c>
      <c r="D69">
        <v>1330</v>
      </c>
      <c r="E69">
        <v>2100</v>
      </c>
      <c r="F69" s="1" t="s">
        <v>103</v>
      </c>
      <c r="G69" s="1" t="s">
        <v>79</v>
      </c>
      <c r="H69" s="1">
        <v>257046.94</v>
      </c>
      <c r="I69" s="1">
        <v>257046.94</v>
      </c>
      <c r="J69" s="1">
        <v>216466.63</v>
      </c>
      <c r="K69" s="1">
        <v>0</v>
      </c>
      <c r="L69" s="1">
        <v>40580.31</v>
      </c>
    </row>
    <row r="70" spans="1:12">
      <c r="A70">
        <v>11</v>
      </c>
      <c r="B70">
        <v>11001</v>
      </c>
      <c r="C70">
        <v>622</v>
      </c>
      <c r="D70">
        <v>1331</v>
      </c>
      <c r="E70">
        <v>2100</v>
      </c>
      <c r="F70" s="1" t="s">
        <v>103</v>
      </c>
      <c r="G70" s="1" t="s">
        <v>80</v>
      </c>
      <c r="H70" s="1">
        <v>0</v>
      </c>
      <c r="I70" s="1">
        <v>0</v>
      </c>
      <c r="J70" s="1">
        <v>9318.75</v>
      </c>
      <c r="K70" s="1">
        <v>0</v>
      </c>
      <c r="L70" s="1">
        <v>-9318.75</v>
      </c>
    </row>
    <row r="71" spans="1:12">
      <c r="A71">
        <v>11</v>
      </c>
      <c r="B71">
        <v>11001</v>
      </c>
      <c r="C71">
        <v>622</v>
      </c>
      <c r="D71">
        <v>1332</v>
      </c>
      <c r="E71">
        <v>2100</v>
      </c>
      <c r="F71" s="1" t="s">
        <v>103</v>
      </c>
      <c r="G71" s="1" t="s">
        <v>81</v>
      </c>
      <c r="H71" s="1">
        <v>0</v>
      </c>
      <c r="I71" s="1">
        <v>0</v>
      </c>
      <c r="J71" s="1">
        <v>2700</v>
      </c>
      <c r="K71" s="1">
        <v>0</v>
      </c>
      <c r="L71" s="1">
        <v>-2700</v>
      </c>
    </row>
    <row r="72" spans="1:12">
      <c r="A72">
        <v>11</v>
      </c>
      <c r="B72">
        <v>11001</v>
      </c>
      <c r="C72">
        <v>622</v>
      </c>
      <c r="D72">
        <v>1340</v>
      </c>
      <c r="E72">
        <v>2100</v>
      </c>
      <c r="F72" s="1" t="s">
        <v>103</v>
      </c>
      <c r="G72" s="1" t="s">
        <v>82</v>
      </c>
      <c r="H72" s="1">
        <v>0</v>
      </c>
      <c r="I72" s="1">
        <v>0</v>
      </c>
      <c r="J72" s="1">
        <v>14701.5</v>
      </c>
      <c r="K72" s="1">
        <v>0</v>
      </c>
      <c r="L72" s="1">
        <v>-14701.5</v>
      </c>
    </row>
    <row r="73" spans="1:12">
      <c r="A73">
        <v>11</v>
      </c>
      <c r="B73">
        <v>11001</v>
      </c>
      <c r="C73">
        <v>622</v>
      </c>
      <c r="D73">
        <v>1342</v>
      </c>
      <c r="E73">
        <v>2100</v>
      </c>
      <c r="F73" s="1" t="s">
        <v>103</v>
      </c>
      <c r="G73" s="1" t="s">
        <v>83</v>
      </c>
      <c r="H73" s="1">
        <v>0</v>
      </c>
      <c r="I73" s="1">
        <v>0</v>
      </c>
      <c r="J73" s="1">
        <v>7776</v>
      </c>
      <c r="K73" s="1">
        <v>0</v>
      </c>
      <c r="L73" s="1">
        <v>-7776</v>
      </c>
    </row>
    <row r="74" spans="1:12">
      <c r="A74">
        <v>11</v>
      </c>
      <c r="B74">
        <v>11001</v>
      </c>
      <c r="C74">
        <v>622</v>
      </c>
      <c r="D74">
        <v>1390</v>
      </c>
      <c r="E74">
        <v>2100</v>
      </c>
      <c r="F74" s="1" t="s">
        <v>103</v>
      </c>
      <c r="G74" s="1" t="s">
        <v>104</v>
      </c>
      <c r="H74" s="1">
        <v>219324.46</v>
      </c>
      <c r="I74" s="1">
        <v>219324.46</v>
      </c>
      <c r="J74" s="1">
        <v>276732.75</v>
      </c>
      <c r="K74" s="1">
        <v>0</v>
      </c>
      <c r="L74" s="1">
        <v>-57408.29</v>
      </c>
    </row>
    <row r="75" spans="1:12">
      <c r="A75">
        <v>11</v>
      </c>
      <c r="B75">
        <v>11001</v>
      </c>
      <c r="C75">
        <v>622</v>
      </c>
      <c r="D75">
        <v>1390</v>
      </c>
      <c r="E75">
        <v>1200</v>
      </c>
      <c r="F75" s="1" t="s">
        <v>103</v>
      </c>
      <c r="G75" s="1" t="s">
        <v>104</v>
      </c>
      <c r="H75" s="1">
        <v>0</v>
      </c>
      <c r="I75" s="1">
        <v>0</v>
      </c>
      <c r="J75" s="1">
        <v>2242.5</v>
      </c>
      <c r="K75" s="1">
        <v>0</v>
      </c>
      <c r="L75" s="1">
        <v>-2242.5</v>
      </c>
    </row>
    <row r="76" spans="1:12">
      <c r="A76">
        <v>11</v>
      </c>
      <c r="B76">
        <v>11001</v>
      </c>
      <c r="C76">
        <v>624</v>
      </c>
      <c r="D76">
        <v>1330</v>
      </c>
      <c r="E76">
        <v>2100</v>
      </c>
      <c r="F76" s="1" t="s">
        <v>105</v>
      </c>
      <c r="G76" s="1" t="s">
        <v>79</v>
      </c>
      <c r="H76" s="1">
        <v>3243.58</v>
      </c>
      <c r="I76" s="1">
        <v>3243.58</v>
      </c>
      <c r="J76" s="1">
        <v>0</v>
      </c>
      <c r="K76" s="1">
        <v>0</v>
      </c>
      <c r="L76" s="1">
        <v>3243.58</v>
      </c>
    </row>
    <row r="77" spans="1:12">
      <c r="A77">
        <v>11</v>
      </c>
      <c r="B77">
        <v>11001</v>
      </c>
      <c r="C77">
        <v>625</v>
      </c>
      <c r="D77">
        <v>1340</v>
      </c>
      <c r="E77">
        <v>2100</v>
      </c>
      <c r="F77" s="1" t="s">
        <v>106</v>
      </c>
      <c r="G77" s="1" t="s">
        <v>82</v>
      </c>
      <c r="H77" s="1">
        <v>0</v>
      </c>
      <c r="I77" s="1">
        <v>0</v>
      </c>
      <c r="J77" s="1">
        <v>9963</v>
      </c>
      <c r="K77" s="1">
        <v>0</v>
      </c>
      <c r="L77" s="1">
        <v>-9963</v>
      </c>
    </row>
    <row r="78" spans="1:12">
      <c r="A78">
        <v>11</v>
      </c>
      <c r="B78">
        <v>11001</v>
      </c>
      <c r="C78">
        <v>641</v>
      </c>
      <c r="D78">
        <v>1330</v>
      </c>
      <c r="E78">
        <v>1200</v>
      </c>
      <c r="F78" s="1" t="s">
        <v>107</v>
      </c>
      <c r="G78" s="1" t="s">
        <v>79</v>
      </c>
      <c r="H78" s="1">
        <v>292894.01</v>
      </c>
      <c r="I78" s="1">
        <v>292894.01</v>
      </c>
      <c r="J78" s="1">
        <v>180054.5</v>
      </c>
      <c r="K78" s="1">
        <v>0</v>
      </c>
      <c r="L78" s="1">
        <v>112839.51</v>
      </c>
    </row>
    <row r="79" spans="1:12">
      <c r="A79">
        <v>11</v>
      </c>
      <c r="B79">
        <v>11001</v>
      </c>
      <c r="C79">
        <v>641</v>
      </c>
      <c r="D79">
        <v>1331</v>
      </c>
      <c r="E79">
        <v>1200</v>
      </c>
      <c r="F79" s="1" t="s">
        <v>107</v>
      </c>
      <c r="G79" s="1" t="s">
        <v>80</v>
      </c>
      <c r="H79" s="1">
        <v>0</v>
      </c>
      <c r="I79" s="1">
        <v>0</v>
      </c>
      <c r="J79" s="1">
        <v>900</v>
      </c>
      <c r="K79" s="1">
        <v>0</v>
      </c>
      <c r="L79" s="1">
        <v>-900</v>
      </c>
    </row>
    <row r="80" spans="1:12">
      <c r="A80">
        <v>11</v>
      </c>
      <c r="B80">
        <v>11001</v>
      </c>
      <c r="C80">
        <v>641</v>
      </c>
      <c r="D80">
        <v>1340</v>
      </c>
      <c r="E80">
        <v>1200</v>
      </c>
      <c r="F80" s="1" t="s">
        <v>107</v>
      </c>
      <c r="G80" s="1" t="s">
        <v>82</v>
      </c>
      <c r="H80" s="1">
        <v>0</v>
      </c>
      <c r="I80" s="1">
        <v>0</v>
      </c>
      <c r="J80" s="1">
        <v>101988.75</v>
      </c>
      <c r="K80" s="1">
        <v>0</v>
      </c>
      <c r="L80" s="1">
        <v>-101988.75</v>
      </c>
    </row>
    <row r="81" spans="1:12">
      <c r="A81">
        <v>11</v>
      </c>
      <c r="B81">
        <v>11001</v>
      </c>
      <c r="C81">
        <v>641</v>
      </c>
      <c r="D81">
        <v>1342</v>
      </c>
      <c r="E81">
        <v>1200</v>
      </c>
      <c r="F81" s="1" t="s">
        <v>107</v>
      </c>
      <c r="G81" s="1" t="s">
        <v>83</v>
      </c>
      <c r="H81" s="1">
        <v>0</v>
      </c>
      <c r="I81" s="1">
        <v>0</v>
      </c>
      <c r="J81" s="1">
        <v>4333.5</v>
      </c>
      <c r="K81" s="1">
        <v>0</v>
      </c>
      <c r="L81" s="1">
        <v>-4333.5</v>
      </c>
    </row>
    <row r="82" spans="1:12">
      <c r="A82">
        <v>11</v>
      </c>
      <c r="B82">
        <v>11001</v>
      </c>
      <c r="C82">
        <v>671</v>
      </c>
      <c r="D82">
        <v>1330</v>
      </c>
      <c r="E82">
        <v>1200</v>
      </c>
      <c r="F82" s="1" t="s">
        <v>108</v>
      </c>
      <c r="G82" s="1" t="s">
        <v>79</v>
      </c>
      <c r="H82" s="1">
        <v>212337.02</v>
      </c>
      <c r="I82" s="1">
        <v>212337.02</v>
      </c>
      <c r="J82" s="1">
        <v>315949</v>
      </c>
      <c r="K82" s="1">
        <v>0</v>
      </c>
      <c r="L82" s="1">
        <v>-103611.98</v>
      </c>
    </row>
    <row r="83" spans="1:12">
      <c r="A83">
        <v>11</v>
      </c>
      <c r="B83">
        <v>11001</v>
      </c>
      <c r="C83">
        <v>671</v>
      </c>
      <c r="D83">
        <v>1340</v>
      </c>
      <c r="E83">
        <v>1200</v>
      </c>
      <c r="F83" s="1" t="s">
        <v>108</v>
      </c>
      <c r="G83" s="1" t="s">
        <v>82</v>
      </c>
      <c r="H83" s="1">
        <v>0</v>
      </c>
      <c r="I83" s="1">
        <v>0</v>
      </c>
      <c r="J83" s="1">
        <v>135725.28</v>
      </c>
      <c r="K83" s="1">
        <v>0</v>
      </c>
      <c r="L83" s="1">
        <v>-135725.28</v>
      </c>
    </row>
    <row r="84" spans="1:12">
      <c r="A84">
        <v>11</v>
      </c>
      <c r="B84">
        <v>11001</v>
      </c>
      <c r="C84">
        <v>674</v>
      </c>
      <c r="D84">
        <v>1330</v>
      </c>
      <c r="E84">
        <v>1200</v>
      </c>
      <c r="F84" s="1" t="s">
        <v>109</v>
      </c>
      <c r="G84" s="1" t="s">
        <v>79</v>
      </c>
      <c r="H84" s="1">
        <v>37859.43</v>
      </c>
      <c r="I84" s="1">
        <v>37859.43</v>
      </c>
      <c r="J84" s="1">
        <v>55128.46</v>
      </c>
      <c r="K84" s="1">
        <v>0</v>
      </c>
      <c r="L84" s="1">
        <v>-17269.03</v>
      </c>
    </row>
    <row r="85" spans="1:12">
      <c r="A85">
        <v>11</v>
      </c>
      <c r="B85">
        <v>11001</v>
      </c>
      <c r="C85">
        <v>674</v>
      </c>
      <c r="D85">
        <v>1332</v>
      </c>
      <c r="E85">
        <v>1200</v>
      </c>
      <c r="F85" s="1" t="s">
        <v>109</v>
      </c>
      <c r="G85" s="1" t="s">
        <v>81</v>
      </c>
      <c r="H85" s="1">
        <v>0</v>
      </c>
      <c r="I85" s="1">
        <v>0</v>
      </c>
      <c r="J85" s="1">
        <v>3164.07</v>
      </c>
      <c r="K85" s="1">
        <v>0</v>
      </c>
      <c r="L85" s="1">
        <v>-3164.07</v>
      </c>
    </row>
    <row r="86" spans="1:12">
      <c r="A86">
        <v>11</v>
      </c>
      <c r="B86">
        <v>11001</v>
      </c>
      <c r="C86">
        <v>674</v>
      </c>
      <c r="D86">
        <v>1340</v>
      </c>
      <c r="E86">
        <v>1200</v>
      </c>
      <c r="F86" s="1" t="s">
        <v>109</v>
      </c>
      <c r="G86" s="1" t="s">
        <v>82</v>
      </c>
      <c r="H86" s="1">
        <v>0</v>
      </c>
      <c r="I86" s="1">
        <v>0</v>
      </c>
      <c r="J86" s="1">
        <v>22362.09</v>
      </c>
      <c r="K86" s="1">
        <v>0</v>
      </c>
      <c r="L86" s="1">
        <v>-22362.09</v>
      </c>
    </row>
    <row r="87" spans="1:12">
      <c r="A87">
        <v>11</v>
      </c>
      <c r="B87">
        <v>11001</v>
      </c>
      <c r="C87">
        <v>674</v>
      </c>
      <c r="D87">
        <v>1390</v>
      </c>
      <c r="E87">
        <v>1200</v>
      </c>
      <c r="F87" s="1" t="s">
        <v>109</v>
      </c>
      <c r="G87" s="1" t="s">
        <v>104</v>
      </c>
      <c r="H87" s="1">
        <v>40194.43</v>
      </c>
      <c r="I87" s="1">
        <v>40194.43</v>
      </c>
      <c r="J87" s="1">
        <v>13292.5</v>
      </c>
      <c r="K87" s="1">
        <v>0</v>
      </c>
      <c r="L87" s="1">
        <v>26901.93</v>
      </c>
    </row>
    <row r="88" spans="1:12">
      <c r="A88">
        <v>11</v>
      </c>
      <c r="B88">
        <v>11001</v>
      </c>
      <c r="C88">
        <v>676</v>
      </c>
      <c r="D88">
        <v>1330</v>
      </c>
      <c r="E88">
        <v>2100</v>
      </c>
      <c r="F88" s="1" t="s">
        <v>110</v>
      </c>
      <c r="G88" s="1" t="s">
        <v>79</v>
      </c>
      <c r="H88" s="1">
        <v>140848.88</v>
      </c>
      <c r="I88" s="1">
        <v>140848.88</v>
      </c>
      <c r="J88" s="1">
        <v>69698.19</v>
      </c>
      <c r="K88" s="1">
        <v>0</v>
      </c>
      <c r="L88" s="1">
        <v>71150.69</v>
      </c>
    </row>
    <row r="89" spans="1:12">
      <c r="A89">
        <v>11</v>
      </c>
      <c r="B89">
        <v>11001</v>
      </c>
      <c r="C89">
        <v>676</v>
      </c>
      <c r="D89">
        <v>1330</v>
      </c>
      <c r="E89">
        <v>1200</v>
      </c>
      <c r="F89" s="1" t="s">
        <v>110</v>
      </c>
      <c r="G89" s="1" t="s">
        <v>79</v>
      </c>
      <c r="H89" s="1">
        <v>0</v>
      </c>
      <c r="I89" s="1">
        <v>0</v>
      </c>
      <c r="J89" s="1">
        <v>59844.17</v>
      </c>
      <c r="K89" s="1">
        <v>0</v>
      </c>
      <c r="L89" s="1">
        <v>-59844.17</v>
      </c>
    </row>
    <row r="90" spans="1:12">
      <c r="A90">
        <v>11</v>
      </c>
      <c r="B90">
        <v>11001</v>
      </c>
      <c r="C90">
        <v>676</v>
      </c>
      <c r="D90">
        <v>1390</v>
      </c>
      <c r="E90">
        <v>2100</v>
      </c>
      <c r="F90" s="1" t="s">
        <v>110</v>
      </c>
      <c r="G90" s="1" t="s">
        <v>104</v>
      </c>
      <c r="H90" s="1">
        <v>18207.91</v>
      </c>
      <c r="I90" s="1">
        <v>18207.91</v>
      </c>
      <c r="J90" s="1">
        <v>3071.25</v>
      </c>
      <c r="K90" s="1">
        <v>0</v>
      </c>
      <c r="L90" s="1">
        <v>15136.66</v>
      </c>
    </row>
    <row r="91" spans="1:12">
      <c r="A91">
        <v>11</v>
      </c>
      <c r="B91">
        <v>11001</v>
      </c>
      <c r="C91">
        <v>677</v>
      </c>
      <c r="D91">
        <v>1330</v>
      </c>
      <c r="E91">
        <v>1200</v>
      </c>
      <c r="F91" s="1" t="s">
        <v>111</v>
      </c>
      <c r="G91" s="1" t="s">
        <v>79</v>
      </c>
      <c r="H91" s="1">
        <v>36052.44</v>
      </c>
      <c r="I91" s="1">
        <v>36052.44</v>
      </c>
      <c r="J91" s="1">
        <v>0</v>
      </c>
      <c r="K91" s="1">
        <v>0</v>
      </c>
      <c r="L91" s="1">
        <v>36052.44</v>
      </c>
    </row>
    <row r="92" spans="1:12">
      <c r="A92">
        <v>11</v>
      </c>
      <c r="B92">
        <v>11001</v>
      </c>
      <c r="C92">
        <v>678</v>
      </c>
      <c r="D92">
        <v>1330</v>
      </c>
      <c r="E92">
        <v>1200</v>
      </c>
      <c r="F92" s="1" t="s">
        <v>112</v>
      </c>
      <c r="G92" s="1" t="s">
        <v>79</v>
      </c>
      <c r="H92" s="1">
        <v>38023.96</v>
      </c>
      <c r="I92" s="1">
        <v>38023.96</v>
      </c>
      <c r="J92" s="1">
        <v>65841.75</v>
      </c>
      <c r="K92" s="1">
        <v>0</v>
      </c>
      <c r="L92" s="1">
        <v>-27817.79</v>
      </c>
    </row>
    <row r="93" spans="1:12">
      <c r="A93">
        <v>11</v>
      </c>
      <c r="B93">
        <v>11001</v>
      </c>
      <c r="C93">
        <v>682</v>
      </c>
      <c r="D93">
        <v>1371</v>
      </c>
      <c r="E93">
        <v>6960</v>
      </c>
      <c r="F93" s="1" t="s">
        <v>113</v>
      </c>
      <c r="G93" s="1" t="s">
        <v>114</v>
      </c>
      <c r="H93" s="1">
        <v>14961.02</v>
      </c>
      <c r="I93" s="1">
        <v>14961.02</v>
      </c>
      <c r="J93" s="1">
        <v>16146</v>
      </c>
      <c r="K93" s="1">
        <v>0</v>
      </c>
      <c r="L93" s="1">
        <v>-1184.98</v>
      </c>
    </row>
    <row r="94" spans="1:12">
      <c r="A94">
        <v>11</v>
      </c>
      <c r="B94">
        <v>11001</v>
      </c>
      <c r="C94">
        <v>683</v>
      </c>
      <c r="D94">
        <v>1371</v>
      </c>
      <c r="E94">
        <v>6960</v>
      </c>
      <c r="F94" s="1" t="s">
        <v>115</v>
      </c>
      <c r="G94" s="1" t="s">
        <v>114</v>
      </c>
      <c r="H94" s="1">
        <v>14961.02</v>
      </c>
      <c r="I94" s="1">
        <v>14961.02</v>
      </c>
      <c r="J94" s="1">
        <v>11825</v>
      </c>
      <c r="K94" s="1">
        <v>0</v>
      </c>
      <c r="L94" s="1">
        <v>3136.02</v>
      </c>
    </row>
    <row r="95" spans="1:12">
      <c r="A95">
        <v>11</v>
      </c>
      <c r="B95">
        <v>11001</v>
      </c>
      <c r="C95">
        <v>684</v>
      </c>
      <c r="D95">
        <v>1371</v>
      </c>
      <c r="E95">
        <v>6960</v>
      </c>
      <c r="F95" s="1" t="s">
        <v>116</v>
      </c>
      <c r="G95" s="1" t="s">
        <v>114</v>
      </c>
      <c r="H95" s="1">
        <v>14961.02</v>
      </c>
      <c r="I95" s="1">
        <v>14961.02</v>
      </c>
      <c r="J95" s="1">
        <v>11934</v>
      </c>
      <c r="K95" s="1">
        <v>0</v>
      </c>
      <c r="L95" s="1">
        <v>3027.02</v>
      </c>
    </row>
    <row r="96" spans="1:12">
      <c r="A96">
        <v>11</v>
      </c>
      <c r="B96">
        <v>11001</v>
      </c>
      <c r="C96">
        <v>685</v>
      </c>
      <c r="D96">
        <v>1371</v>
      </c>
      <c r="E96">
        <v>6960</v>
      </c>
      <c r="F96" s="1" t="s">
        <v>117</v>
      </c>
      <c r="G96" s="1" t="s">
        <v>114</v>
      </c>
      <c r="H96" s="1">
        <v>14961.02</v>
      </c>
      <c r="I96" s="1">
        <v>14961.02</v>
      </c>
      <c r="J96" s="1">
        <v>9909</v>
      </c>
      <c r="K96" s="1">
        <v>0</v>
      </c>
      <c r="L96" s="1">
        <v>5052.0200000000004</v>
      </c>
    </row>
    <row r="97" spans="1:12">
      <c r="A97">
        <v>11</v>
      </c>
      <c r="B97">
        <v>11001</v>
      </c>
      <c r="C97">
        <v>686</v>
      </c>
      <c r="D97">
        <v>1371</v>
      </c>
      <c r="E97">
        <v>6960</v>
      </c>
      <c r="F97" s="1" t="s">
        <v>118</v>
      </c>
      <c r="G97" s="1" t="s">
        <v>114</v>
      </c>
      <c r="H97" s="1">
        <v>11220.77</v>
      </c>
      <c r="I97" s="1">
        <v>11220.77</v>
      </c>
      <c r="J97" s="1">
        <v>9234</v>
      </c>
      <c r="K97" s="1">
        <v>0</v>
      </c>
      <c r="L97" s="1">
        <v>1986.77</v>
      </c>
    </row>
    <row r="98" spans="1:12">
      <c r="A98">
        <v>11</v>
      </c>
      <c r="B98">
        <v>11001</v>
      </c>
      <c r="C98">
        <v>687</v>
      </c>
      <c r="D98">
        <v>1371</v>
      </c>
      <c r="E98">
        <v>6960</v>
      </c>
      <c r="F98" s="1" t="s">
        <v>119</v>
      </c>
      <c r="G98" s="1" t="s">
        <v>114</v>
      </c>
      <c r="H98" s="1">
        <v>11220.77</v>
      </c>
      <c r="I98" s="1">
        <v>11220.77</v>
      </c>
      <c r="J98" s="1">
        <v>9315</v>
      </c>
      <c r="K98" s="1">
        <v>0</v>
      </c>
      <c r="L98" s="1">
        <v>1905.77</v>
      </c>
    </row>
    <row r="99" spans="1:12">
      <c r="A99">
        <v>11</v>
      </c>
      <c r="B99">
        <v>11001</v>
      </c>
      <c r="C99">
        <v>688</v>
      </c>
      <c r="D99">
        <v>1371</v>
      </c>
      <c r="E99">
        <v>6960</v>
      </c>
      <c r="F99" s="1" t="s">
        <v>120</v>
      </c>
      <c r="G99" s="1" t="s">
        <v>114</v>
      </c>
      <c r="H99" s="1">
        <v>11220.77</v>
      </c>
      <c r="I99" s="1">
        <v>11220.77</v>
      </c>
      <c r="J99" s="1">
        <v>9234</v>
      </c>
      <c r="K99" s="1">
        <v>0</v>
      </c>
      <c r="L99" s="1">
        <v>1986.77</v>
      </c>
    </row>
    <row r="100" spans="1:12">
      <c r="A100">
        <v>11</v>
      </c>
      <c r="B100">
        <v>11001</v>
      </c>
      <c r="C100">
        <v>689</v>
      </c>
      <c r="D100">
        <v>1371</v>
      </c>
      <c r="E100">
        <v>6960</v>
      </c>
      <c r="F100" s="1" t="s">
        <v>121</v>
      </c>
      <c r="G100" s="1" t="s">
        <v>114</v>
      </c>
      <c r="H100" s="1">
        <v>11220.77</v>
      </c>
      <c r="I100" s="1">
        <v>11220.77</v>
      </c>
      <c r="J100" s="1">
        <v>9315</v>
      </c>
      <c r="K100" s="1">
        <v>0</v>
      </c>
      <c r="L100" s="1">
        <v>1905.77</v>
      </c>
    </row>
    <row r="101" spans="1:12">
      <c r="A101">
        <v>11</v>
      </c>
      <c r="B101">
        <v>11001</v>
      </c>
      <c r="C101">
        <v>691</v>
      </c>
      <c r="D101">
        <v>1371</v>
      </c>
      <c r="E101">
        <v>6960</v>
      </c>
      <c r="F101" s="1" t="s">
        <v>122</v>
      </c>
      <c r="G101" s="1" t="s">
        <v>114</v>
      </c>
      <c r="H101" s="1">
        <v>11220.77</v>
      </c>
      <c r="I101" s="1">
        <v>11220.77</v>
      </c>
      <c r="J101" s="1">
        <v>9415</v>
      </c>
      <c r="K101" s="1">
        <v>0</v>
      </c>
      <c r="L101" s="1">
        <v>1805.77</v>
      </c>
    </row>
    <row r="102" spans="1:12">
      <c r="A102">
        <v>11</v>
      </c>
      <c r="B102">
        <v>11001</v>
      </c>
      <c r="C102">
        <v>695</v>
      </c>
      <c r="D102">
        <v>1371</v>
      </c>
      <c r="E102">
        <v>6960</v>
      </c>
      <c r="F102" s="1" t="s">
        <v>123</v>
      </c>
      <c r="G102" s="1" t="s">
        <v>114</v>
      </c>
      <c r="H102" s="1">
        <v>11220.77</v>
      </c>
      <c r="I102" s="1">
        <v>11220.77</v>
      </c>
      <c r="J102" s="1">
        <v>10752.75</v>
      </c>
      <c r="K102" s="1">
        <v>0</v>
      </c>
      <c r="L102" s="1">
        <v>468.02</v>
      </c>
    </row>
    <row r="103" spans="1:12">
      <c r="A103">
        <v>11</v>
      </c>
      <c r="B103">
        <v>11001</v>
      </c>
      <c r="C103">
        <v>910</v>
      </c>
      <c r="D103">
        <v>1340</v>
      </c>
      <c r="E103">
        <v>6330</v>
      </c>
      <c r="F103" s="1" t="s">
        <v>160</v>
      </c>
      <c r="G103" s="1" t="s">
        <v>82</v>
      </c>
      <c r="H103" s="1">
        <v>0</v>
      </c>
      <c r="I103" s="1">
        <v>0</v>
      </c>
      <c r="J103" s="1">
        <v>18468</v>
      </c>
      <c r="K103" s="1">
        <v>0</v>
      </c>
      <c r="L103" s="1">
        <v>-18468</v>
      </c>
    </row>
    <row r="104" spans="1:12">
      <c r="A104">
        <v>11</v>
      </c>
      <c r="B104">
        <v>11001</v>
      </c>
      <c r="C104">
        <v>921</v>
      </c>
      <c r="D104">
        <v>1340</v>
      </c>
      <c r="E104">
        <v>2201</v>
      </c>
      <c r="F104" s="1" t="s">
        <v>124</v>
      </c>
      <c r="G104" s="1" t="s">
        <v>82</v>
      </c>
      <c r="H104" s="1">
        <v>0</v>
      </c>
      <c r="I104" s="1">
        <v>0</v>
      </c>
      <c r="J104" s="1">
        <v>30739.5</v>
      </c>
      <c r="K104" s="1">
        <v>0</v>
      </c>
      <c r="L104" s="1">
        <v>-30739.5</v>
      </c>
    </row>
    <row r="105" spans="1:12">
      <c r="A105">
        <v>11</v>
      </c>
      <c r="B105">
        <v>11002</v>
      </c>
      <c r="C105">
        <v>211</v>
      </c>
      <c r="D105">
        <v>1320</v>
      </c>
      <c r="E105">
        <v>1100</v>
      </c>
      <c r="F105" s="1" t="s">
        <v>84</v>
      </c>
      <c r="G105" s="1" t="s">
        <v>125</v>
      </c>
      <c r="H105" s="1">
        <v>33029.339999999997</v>
      </c>
      <c r="I105" s="1">
        <v>33029.339999999997</v>
      </c>
      <c r="J105" s="1">
        <v>31412.720000000001</v>
      </c>
      <c r="K105" s="1">
        <v>0</v>
      </c>
      <c r="L105" s="1">
        <v>1616.62</v>
      </c>
    </row>
    <row r="106" spans="1:12">
      <c r="A106">
        <v>11</v>
      </c>
      <c r="B106">
        <v>11002</v>
      </c>
      <c r="C106">
        <v>211</v>
      </c>
      <c r="D106">
        <v>1320</v>
      </c>
      <c r="E106">
        <v>1500</v>
      </c>
      <c r="F106" s="1" t="s">
        <v>84</v>
      </c>
      <c r="G106" s="1" t="s">
        <v>125</v>
      </c>
      <c r="H106" s="1">
        <v>73111.88</v>
      </c>
      <c r="I106" s="1">
        <v>73111.88</v>
      </c>
      <c r="J106" s="1">
        <v>59279.16</v>
      </c>
      <c r="K106" s="1">
        <v>0</v>
      </c>
      <c r="L106" s="1">
        <v>13832.72</v>
      </c>
    </row>
    <row r="107" spans="1:12">
      <c r="A107">
        <v>11</v>
      </c>
      <c r="B107">
        <v>11002</v>
      </c>
      <c r="C107">
        <v>211</v>
      </c>
      <c r="D107">
        <v>1330</v>
      </c>
      <c r="E107">
        <v>1100</v>
      </c>
      <c r="F107" s="1" t="s">
        <v>84</v>
      </c>
      <c r="G107" s="1" t="s">
        <v>79</v>
      </c>
      <c r="H107" s="1">
        <v>7613.71</v>
      </c>
      <c r="I107" s="1">
        <v>7613.71</v>
      </c>
      <c r="J107" s="1">
        <v>10545.65</v>
      </c>
      <c r="K107" s="1">
        <v>0</v>
      </c>
      <c r="L107" s="1">
        <v>-2931.94</v>
      </c>
    </row>
    <row r="108" spans="1:12">
      <c r="A108">
        <v>11</v>
      </c>
      <c r="B108">
        <v>11002</v>
      </c>
      <c r="C108">
        <v>211</v>
      </c>
      <c r="D108">
        <v>1330</v>
      </c>
      <c r="E108">
        <v>1500</v>
      </c>
      <c r="F108" s="1" t="s">
        <v>84</v>
      </c>
      <c r="G108" s="1" t="s">
        <v>79</v>
      </c>
      <c r="H108" s="1">
        <v>22168.74</v>
      </c>
      <c r="I108" s="1">
        <v>22168.74</v>
      </c>
      <c r="J108" s="1">
        <v>14791.31</v>
      </c>
      <c r="K108" s="1">
        <v>0</v>
      </c>
      <c r="L108" s="1">
        <v>7377.43</v>
      </c>
    </row>
    <row r="109" spans="1:12">
      <c r="A109">
        <v>11</v>
      </c>
      <c r="B109">
        <v>11002</v>
      </c>
      <c r="C109">
        <v>211</v>
      </c>
      <c r="D109">
        <v>1330</v>
      </c>
      <c r="E109">
        <v>1501</v>
      </c>
      <c r="F109" s="1" t="s">
        <v>84</v>
      </c>
      <c r="G109" s="1" t="s">
        <v>79</v>
      </c>
      <c r="H109" s="1">
        <v>3694.44</v>
      </c>
      <c r="I109" s="1">
        <v>3694.44</v>
      </c>
      <c r="J109" s="1">
        <v>0</v>
      </c>
      <c r="K109" s="1">
        <v>0</v>
      </c>
      <c r="L109" s="1">
        <v>3694.44</v>
      </c>
    </row>
    <row r="110" spans="1:12">
      <c r="A110">
        <v>11</v>
      </c>
      <c r="B110">
        <v>11002</v>
      </c>
      <c r="C110">
        <v>221</v>
      </c>
      <c r="D110">
        <v>1320</v>
      </c>
      <c r="E110">
        <v>2200</v>
      </c>
      <c r="F110" s="1" t="s">
        <v>126</v>
      </c>
      <c r="G110" s="1" t="s">
        <v>125</v>
      </c>
      <c r="H110" s="1">
        <v>0</v>
      </c>
      <c r="I110" s="1">
        <v>0</v>
      </c>
      <c r="J110" s="1">
        <v>22427.040000000001</v>
      </c>
      <c r="K110" s="1">
        <v>0</v>
      </c>
      <c r="L110" s="1">
        <v>-22427.040000000001</v>
      </c>
    </row>
    <row r="111" spans="1:12">
      <c r="A111">
        <v>11</v>
      </c>
      <c r="B111">
        <v>11002</v>
      </c>
      <c r="C111">
        <v>221</v>
      </c>
      <c r="D111">
        <v>1330</v>
      </c>
      <c r="E111">
        <v>2200</v>
      </c>
      <c r="F111" s="1" t="s">
        <v>126</v>
      </c>
      <c r="G111" s="1" t="s">
        <v>79</v>
      </c>
      <c r="H111" s="1">
        <v>19145.64</v>
      </c>
      <c r="I111" s="1">
        <v>19145.64</v>
      </c>
      <c r="J111" s="1">
        <v>0</v>
      </c>
      <c r="K111" s="1">
        <v>0</v>
      </c>
      <c r="L111" s="1">
        <v>19145.64</v>
      </c>
    </row>
    <row r="112" spans="1:12">
      <c r="A112">
        <v>11</v>
      </c>
      <c r="B112">
        <v>11002</v>
      </c>
      <c r="C112">
        <v>223</v>
      </c>
      <c r="D112">
        <v>1320</v>
      </c>
      <c r="E112">
        <v>1000</v>
      </c>
      <c r="F112" s="1" t="s">
        <v>85</v>
      </c>
      <c r="G112" s="1" t="s">
        <v>125</v>
      </c>
      <c r="H112" s="1">
        <v>43776.98</v>
      </c>
      <c r="I112" s="1">
        <v>43776.98</v>
      </c>
      <c r="J112" s="1">
        <v>41598.11</v>
      </c>
      <c r="K112" s="1">
        <v>0</v>
      </c>
      <c r="L112" s="1">
        <v>2178.87</v>
      </c>
    </row>
    <row r="113" spans="1:12">
      <c r="A113">
        <v>11</v>
      </c>
      <c r="B113">
        <v>11002</v>
      </c>
      <c r="C113">
        <v>223</v>
      </c>
      <c r="D113">
        <v>1322</v>
      </c>
      <c r="E113">
        <v>1000</v>
      </c>
      <c r="F113" s="1" t="s">
        <v>85</v>
      </c>
      <c r="G113" s="1" t="s">
        <v>127</v>
      </c>
      <c r="H113" s="1">
        <v>11420.04</v>
      </c>
      <c r="I113" s="1">
        <v>11420.04</v>
      </c>
      <c r="J113" s="1">
        <v>12600</v>
      </c>
      <c r="K113" s="1">
        <v>0</v>
      </c>
      <c r="L113" s="1">
        <v>-1179.96</v>
      </c>
    </row>
    <row r="114" spans="1:12">
      <c r="A114">
        <v>11</v>
      </c>
      <c r="B114">
        <v>11002</v>
      </c>
      <c r="C114">
        <v>223</v>
      </c>
      <c r="D114">
        <v>1330</v>
      </c>
      <c r="E114">
        <v>1000</v>
      </c>
      <c r="F114" s="1" t="s">
        <v>85</v>
      </c>
      <c r="G114" s="1" t="s">
        <v>79</v>
      </c>
      <c r="H114" s="1">
        <v>4590.6000000000004</v>
      </c>
      <c r="I114" s="1">
        <v>4590.6000000000004</v>
      </c>
      <c r="J114" s="1">
        <v>9616.76</v>
      </c>
      <c r="K114" s="1">
        <v>0</v>
      </c>
      <c r="L114" s="1">
        <v>-5026.16</v>
      </c>
    </row>
    <row r="115" spans="1:12">
      <c r="A115">
        <v>11</v>
      </c>
      <c r="B115">
        <v>11002</v>
      </c>
      <c r="C115">
        <v>227</v>
      </c>
      <c r="D115">
        <v>1320</v>
      </c>
      <c r="E115">
        <v>2200</v>
      </c>
      <c r="F115" s="1" t="s">
        <v>86</v>
      </c>
      <c r="G115" s="1" t="s">
        <v>125</v>
      </c>
      <c r="H115" s="1">
        <v>50831.25</v>
      </c>
      <c r="I115" s="1">
        <v>50831.25</v>
      </c>
      <c r="J115" s="1">
        <v>48009.36</v>
      </c>
      <c r="K115" s="1">
        <v>0</v>
      </c>
      <c r="L115" s="1">
        <v>2821.89</v>
      </c>
    </row>
    <row r="116" spans="1:12">
      <c r="A116">
        <v>11</v>
      </c>
      <c r="B116">
        <v>11002</v>
      </c>
      <c r="C116">
        <v>227</v>
      </c>
      <c r="D116">
        <v>1322</v>
      </c>
      <c r="E116">
        <v>2200</v>
      </c>
      <c r="F116" s="1" t="s">
        <v>86</v>
      </c>
      <c r="G116" s="1" t="s">
        <v>127</v>
      </c>
      <c r="H116" s="1">
        <v>22728.18</v>
      </c>
      <c r="I116" s="1">
        <v>22728.18</v>
      </c>
      <c r="J116" s="1">
        <v>26460</v>
      </c>
      <c r="K116" s="1">
        <v>0</v>
      </c>
      <c r="L116" s="1">
        <v>-3731.82</v>
      </c>
    </row>
    <row r="117" spans="1:12">
      <c r="A117">
        <v>11</v>
      </c>
      <c r="B117">
        <v>11002</v>
      </c>
      <c r="C117">
        <v>227</v>
      </c>
      <c r="D117">
        <v>1330</v>
      </c>
      <c r="E117">
        <v>2200</v>
      </c>
      <c r="F117" s="1" t="s">
        <v>86</v>
      </c>
      <c r="G117" s="1" t="s">
        <v>79</v>
      </c>
      <c r="H117" s="1">
        <v>22280.63</v>
      </c>
      <c r="I117" s="1">
        <v>22280.63</v>
      </c>
      <c r="J117" s="1">
        <v>12797.62</v>
      </c>
      <c r="K117" s="1">
        <v>0</v>
      </c>
      <c r="L117" s="1">
        <v>9483.01</v>
      </c>
    </row>
    <row r="118" spans="1:12">
      <c r="A118">
        <v>11</v>
      </c>
      <c r="B118">
        <v>11002</v>
      </c>
      <c r="C118">
        <v>228</v>
      </c>
      <c r="D118">
        <v>1320</v>
      </c>
      <c r="E118">
        <v>2201</v>
      </c>
      <c r="F118" s="1" t="s">
        <v>87</v>
      </c>
      <c r="G118" s="1" t="s">
        <v>125</v>
      </c>
      <c r="H118" s="1">
        <v>29557.61</v>
      </c>
      <c r="I118" s="1">
        <v>29557.61</v>
      </c>
      <c r="J118" s="1">
        <v>28897.85</v>
      </c>
      <c r="K118" s="1">
        <v>0</v>
      </c>
      <c r="L118" s="1">
        <v>659.76</v>
      </c>
    </row>
    <row r="119" spans="1:12">
      <c r="A119">
        <v>11</v>
      </c>
      <c r="B119">
        <v>11002</v>
      </c>
      <c r="C119">
        <v>228</v>
      </c>
      <c r="D119">
        <v>1322</v>
      </c>
      <c r="E119">
        <v>2200</v>
      </c>
      <c r="F119" s="1" t="s">
        <v>87</v>
      </c>
      <c r="G119" s="1" t="s">
        <v>127</v>
      </c>
      <c r="H119" s="1">
        <v>5710.55</v>
      </c>
      <c r="I119" s="1">
        <v>5710.55</v>
      </c>
      <c r="J119" s="1">
        <v>0</v>
      </c>
      <c r="K119" s="1">
        <v>0</v>
      </c>
      <c r="L119" s="1">
        <v>5710.55</v>
      </c>
    </row>
    <row r="120" spans="1:12">
      <c r="A120">
        <v>11</v>
      </c>
      <c r="B120">
        <v>11002</v>
      </c>
      <c r="C120">
        <v>228</v>
      </c>
      <c r="D120">
        <v>1322</v>
      </c>
      <c r="E120">
        <v>2201</v>
      </c>
      <c r="F120" s="1" t="s">
        <v>87</v>
      </c>
      <c r="G120" s="1" t="s">
        <v>127</v>
      </c>
      <c r="H120" s="1">
        <v>9516.8700000000008</v>
      </c>
      <c r="I120" s="1">
        <v>9516.8700000000008</v>
      </c>
      <c r="J120" s="1">
        <v>29400</v>
      </c>
      <c r="K120" s="1">
        <v>0</v>
      </c>
      <c r="L120" s="1">
        <v>-19883.13</v>
      </c>
    </row>
    <row r="121" spans="1:12">
      <c r="A121">
        <v>11</v>
      </c>
      <c r="B121">
        <v>11002</v>
      </c>
      <c r="C121">
        <v>228</v>
      </c>
      <c r="D121">
        <v>1330</v>
      </c>
      <c r="E121">
        <v>2201</v>
      </c>
      <c r="F121" s="1" t="s">
        <v>87</v>
      </c>
      <c r="G121" s="1" t="s">
        <v>79</v>
      </c>
      <c r="H121" s="1">
        <v>14778.81</v>
      </c>
      <c r="I121" s="1">
        <v>14778.81</v>
      </c>
      <c r="J121" s="1">
        <v>4536</v>
      </c>
      <c r="K121" s="1">
        <v>0</v>
      </c>
      <c r="L121" s="1">
        <v>10242.81</v>
      </c>
    </row>
    <row r="122" spans="1:12">
      <c r="A122">
        <v>11</v>
      </c>
      <c r="B122">
        <v>11002</v>
      </c>
      <c r="C122">
        <v>241</v>
      </c>
      <c r="D122">
        <v>1320</v>
      </c>
      <c r="E122">
        <v>1200</v>
      </c>
      <c r="F122" s="1" t="s">
        <v>161</v>
      </c>
      <c r="G122" s="1" t="s">
        <v>125</v>
      </c>
      <c r="H122" s="1">
        <v>0</v>
      </c>
      <c r="I122" s="1">
        <v>0</v>
      </c>
      <c r="J122" s="1">
        <v>14439.57</v>
      </c>
      <c r="K122" s="1">
        <v>0</v>
      </c>
      <c r="L122" s="1">
        <v>-14439.57</v>
      </c>
    </row>
    <row r="123" spans="1:12">
      <c r="A123">
        <v>11</v>
      </c>
      <c r="B123">
        <v>11002</v>
      </c>
      <c r="C123">
        <v>261</v>
      </c>
      <c r="D123">
        <v>1320</v>
      </c>
      <c r="E123">
        <v>1000</v>
      </c>
      <c r="F123" s="1" t="s">
        <v>85</v>
      </c>
      <c r="G123" s="1" t="s">
        <v>125</v>
      </c>
      <c r="H123" s="1">
        <v>4031.16</v>
      </c>
      <c r="I123" s="1">
        <v>4031.16</v>
      </c>
      <c r="J123" s="1">
        <v>6439.18</v>
      </c>
      <c r="K123" s="1">
        <v>0</v>
      </c>
      <c r="L123" s="1">
        <v>-2408.02</v>
      </c>
    </row>
    <row r="124" spans="1:12">
      <c r="A124">
        <v>11</v>
      </c>
      <c r="B124">
        <v>11002</v>
      </c>
      <c r="C124">
        <v>261</v>
      </c>
      <c r="D124">
        <v>1330</v>
      </c>
      <c r="E124">
        <v>1000</v>
      </c>
      <c r="F124" s="1" t="s">
        <v>85</v>
      </c>
      <c r="G124" s="1" t="s">
        <v>79</v>
      </c>
      <c r="H124" s="1">
        <v>4833.5600000000004</v>
      </c>
      <c r="I124" s="1">
        <v>4833.5600000000004</v>
      </c>
      <c r="J124" s="1">
        <v>0</v>
      </c>
      <c r="K124" s="1">
        <v>0</v>
      </c>
      <c r="L124" s="1">
        <v>4833.5600000000004</v>
      </c>
    </row>
    <row r="125" spans="1:12">
      <c r="A125">
        <v>11</v>
      </c>
      <c r="B125">
        <v>11002</v>
      </c>
      <c r="C125">
        <v>262</v>
      </c>
      <c r="D125">
        <v>1320</v>
      </c>
      <c r="E125">
        <v>1100</v>
      </c>
      <c r="F125" s="1" t="s">
        <v>128</v>
      </c>
      <c r="G125" s="1" t="s">
        <v>125</v>
      </c>
      <c r="H125" s="1">
        <v>9667.1200000000008</v>
      </c>
      <c r="I125" s="1">
        <v>9667.1200000000008</v>
      </c>
      <c r="J125" s="1">
        <v>15761.19</v>
      </c>
      <c r="K125" s="1">
        <v>0</v>
      </c>
      <c r="L125" s="1">
        <v>-6094.07</v>
      </c>
    </row>
    <row r="126" spans="1:12">
      <c r="A126">
        <v>11</v>
      </c>
      <c r="B126">
        <v>11002</v>
      </c>
      <c r="C126">
        <v>271</v>
      </c>
      <c r="D126">
        <v>1320</v>
      </c>
      <c r="E126">
        <v>1700</v>
      </c>
      <c r="F126" s="1" t="s">
        <v>89</v>
      </c>
      <c r="G126" s="1" t="s">
        <v>125</v>
      </c>
      <c r="H126" s="1">
        <v>78373.81</v>
      </c>
      <c r="I126" s="1">
        <v>78373.81</v>
      </c>
      <c r="J126" s="1">
        <v>75382.179999999993</v>
      </c>
      <c r="K126" s="1">
        <v>0</v>
      </c>
      <c r="L126" s="1">
        <v>2991.63</v>
      </c>
    </row>
    <row r="127" spans="1:12">
      <c r="A127">
        <v>11</v>
      </c>
      <c r="B127">
        <v>11002</v>
      </c>
      <c r="C127">
        <v>271</v>
      </c>
      <c r="D127">
        <v>1320</v>
      </c>
      <c r="E127">
        <v>1900</v>
      </c>
      <c r="F127" s="1" t="s">
        <v>89</v>
      </c>
      <c r="G127" s="1" t="s">
        <v>125</v>
      </c>
      <c r="H127" s="1">
        <v>78709.48</v>
      </c>
      <c r="I127" s="1">
        <v>78709.48</v>
      </c>
      <c r="J127" s="1">
        <v>66150.02</v>
      </c>
      <c r="K127" s="1">
        <v>0</v>
      </c>
      <c r="L127" s="1">
        <v>12559.46</v>
      </c>
    </row>
    <row r="128" spans="1:12">
      <c r="A128">
        <v>11</v>
      </c>
      <c r="B128">
        <v>11002</v>
      </c>
      <c r="C128">
        <v>271</v>
      </c>
      <c r="D128">
        <v>1322</v>
      </c>
      <c r="E128">
        <v>1900</v>
      </c>
      <c r="F128" s="1" t="s">
        <v>89</v>
      </c>
      <c r="G128" s="1" t="s">
        <v>127</v>
      </c>
      <c r="H128" s="1">
        <v>5710.55</v>
      </c>
      <c r="I128" s="1">
        <v>5710.55</v>
      </c>
      <c r="J128" s="1">
        <v>28896</v>
      </c>
      <c r="K128" s="1">
        <v>0</v>
      </c>
      <c r="L128" s="1">
        <v>-23185.45</v>
      </c>
    </row>
    <row r="129" spans="1:12">
      <c r="A129">
        <v>11</v>
      </c>
      <c r="B129">
        <v>11002</v>
      </c>
      <c r="C129">
        <v>271</v>
      </c>
      <c r="D129">
        <v>1322</v>
      </c>
      <c r="E129">
        <v>1700</v>
      </c>
      <c r="F129" s="1" t="s">
        <v>89</v>
      </c>
      <c r="G129" s="1" t="s">
        <v>127</v>
      </c>
      <c r="H129" s="1">
        <v>7613.71</v>
      </c>
      <c r="I129" s="1">
        <v>7613.71</v>
      </c>
      <c r="J129" s="1">
        <v>3360</v>
      </c>
      <c r="K129" s="1">
        <v>0</v>
      </c>
      <c r="L129" s="1">
        <v>4253.71</v>
      </c>
    </row>
    <row r="130" spans="1:12">
      <c r="A130">
        <v>11</v>
      </c>
      <c r="B130">
        <v>11002</v>
      </c>
      <c r="C130">
        <v>271</v>
      </c>
      <c r="D130">
        <v>1330</v>
      </c>
      <c r="E130">
        <v>1900</v>
      </c>
      <c r="F130" s="1" t="s">
        <v>89</v>
      </c>
      <c r="G130" s="1" t="s">
        <v>79</v>
      </c>
      <c r="H130" s="1">
        <v>20936.91</v>
      </c>
      <c r="I130" s="1">
        <v>20936.91</v>
      </c>
      <c r="J130" s="1">
        <v>9663.65</v>
      </c>
      <c r="K130" s="1">
        <v>0</v>
      </c>
      <c r="L130" s="1">
        <v>11273.26</v>
      </c>
    </row>
    <row r="131" spans="1:12">
      <c r="A131">
        <v>11</v>
      </c>
      <c r="B131">
        <v>11002</v>
      </c>
      <c r="C131">
        <v>271</v>
      </c>
      <c r="D131">
        <v>1330</v>
      </c>
      <c r="E131">
        <v>1700</v>
      </c>
      <c r="F131" s="1" t="s">
        <v>89</v>
      </c>
      <c r="G131" s="1" t="s">
        <v>79</v>
      </c>
      <c r="H131" s="1">
        <v>23175.73</v>
      </c>
      <c r="I131" s="1">
        <v>23175.73</v>
      </c>
      <c r="J131" s="1">
        <v>2668.24</v>
      </c>
      <c r="K131" s="1">
        <v>0</v>
      </c>
      <c r="L131" s="1">
        <v>20507.490000000002</v>
      </c>
    </row>
    <row r="132" spans="1:12">
      <c r="A132">
        <v>11</v>
      </c>
      <c r="B132">
        <v>11002</v>
      </c>
      <c r="C132">
        <v>332</v>
      </c>
      <c r="D132">
        <v>1320</v>
      </c>
      <c r="E132">
        <v>100</v>
      </c>
      <c r="F132" s="1" t="s">
        <v>90</v>
      </c>
      <c r="G132" s="1" t="s">
        <v>125</v>
      </c>
      <c r="H132" s="1">
        <v>13546.97</v>
      </c>
      <c r="I132" s="1">
        <v>13546.97</v>
      </c>
      <c r="J132" s="1">
        <v>10307.77</v>
      </c>
      <c r="K132" s="1">
        <v>0</v>
      </c>
      <c r="L132" s="1">
        <v>3239.2</v>
      </c>
    </row>
    <row r="133" spans="1:12">
      <c r="A133">
        <v>11</v>
      </c>
      <c r="B133">
        <v>11002</v>
      </c>
      <c r="C133">
        <v>332</v>
      </c>
      <c r="D133">
        <v>1322</v>
      </c>
      <c r="E133">
        <v>100</v>
      </c>
      <c r="F133" s="1" t="s">
        <v>90</v>
      </c>
      <c r="G133" s="1" t="s">
        <v>127</v>
      </c>
      <c r="H133" s="1">
        <v>0</v>
      </c>
      <c r="I133" s="1">
        <v>0</v>
      </c>
      <c r="J133" s="1">
        <v>1764</v>
      </c>
      <c r="K133" s="1">
        <v>0</v>
      </c>
      <c r="L133" s="1">
        <v>-1764</v>
      </c>
    </row>
    <row r="134" spans="1:12">
      <c r="A134">
        <v>11</v>
      </c>
      <c r="B134">
        <v>11002</v>
      </c>
      <c r="C134">
        <v>334</v>
      </c>
      <c r="D134">
        <v>1320</v>
      </c>
      <c r="E134">
        <v>900</v>
      </c>
      <c r="F134" s="1" t="s">
        <v>91</v>
      </c>
      <c r="G134" s="1" t="s">
        <v>125</v>
      </c>
      <c r="H134" s="1">
        <v>6158.1</v>
      </c>
      <c r="I134" s="1">
        <v>6158.1</v>
      </c>
      <c r="J134" s="1">
        <v>0</v>
      </c>
      <c r="K134" s="1">
        <v>0</v>
      </c>
      <c r="L134" s="1">
        <v>6158.1</v>
      </c>
    </row>
    <row r="135" spans="1:12">
      <c r="A135">
        <v>11</v>
      </c>
      <c r="B135">
        <v>11002</v>
      </c>
      <c r="C135">
        <v>336</v>
      </c>
      <c r="D135">
        <v>1330</v>
      </c>
      <c r="E135">
        <v>900</v>
      </c>
      <c r="F135" s="1" t="s">
        <v>92</v>
      </c>
      <c r="G135" s="1" t="s">
        <v>79</v>
      </c>
      <c r="H135" s="1">
        <v>4670.1099999999997</v>
      </c>
      <c r="I135" s="1">
        <v>4670.1099999999997</v>
      </c>
      <c r="J135" s="1">
        <v>0</v>
      </c>
      <c r="K135" s="1">
        <v>0</v>
      </c>
      <c r="L135" s="1">
        <v>4670.1099999999997</v>
      </c>
    </row>
    <row r="136" spans="1:12">
      <c r="A136">
        <v>11</v>
      </c>
      <c r="B136">
        <v>11002</v>
      </c>
      <c r="C136">
        <v>339</v>
      </c>
      <c r="D136">
        <v>1320</v>
      </c>
      <c r="E136">
        <v>900</v>
      </c>
      <c r="F136" s="1" t="s">
        <v>94</v>
      </c>
      <c r="G136" s="1" t="s">
        <v>125</v>
      </c>
      <c r="H136" s="1">
        <v>12316.2</v>
      </c>
      <c r="I136" s="1">
        <v>12316.2</v>
      </c>
      <c r="J136" s="1">
        <v>4975.63</v>
      </c>
      <c r="K136" s="1">
        <v>0</v>
      </c>
      <c r="L136" s="1">
        <v>7340.57</v>
      </c>
    </row>
    <row r="137" spans="1:12">
      <c r="A137">
        <v>11</v>
      </c>
      <c r="B137">
        <v>11002</v>
      </c>
      <c r="C137">
        <v>342</v>
      </c>
      <c r="D137">
        <v>1320</v>
      </c>
      <c r="E137">
        <v>900</v>
      </c>
      <c r="F137" s="1" t="s">
        <v>96</v>
      </c>
      <c r="G137" s="1" t="s">
        <v>125</v>
      </c>
      <c r="H137" s="1">
        <v>9181.2099999999991</v>
      </c>
      <c r="I137" s="1">
        <v>9181.2099999999991</v>
      </c>
      <c r="J137" s="1">
        <v>0</v>
      </c>
      <c r="K137" s="1">
        <v>0</v>
      </c>
      <c r="L137" s="1">
        <v>9181.2099999999991</v>
      </c>
    </row>
    <row r="138" spans="1:12">
      <c r="A138">
        <v>11</v>
      </c>
      <c r="B138">
        <v>11002</v>
      </c>
      <c r="C138">
        <v>342</v>
      </c>
      <c r="D138">
        <v>1330</v>
      </c>
      <c r="E138">
        <v>900</v>
      </c>
      <c r="F138" s="1" t="s">
        <v>96</v>
      </c>
      <c r="G138" s="1" t="s">
        <v>79</v>
      </c>
      <c r="H138" s="1">
        <v>1455.61</v>
      </c>
      <c r="I138" s="1">
        <v>1455.61</v>
      </c>
      <c r="J138" s="1">
        <v>0</v>
      </c>
      <c r="K138" s="1">
        <v>0</v>
      </c>
      <c r="L138" s="1">
        <v>1455.61</v>
      </c>
    </row>
    <row r="139" spans="1:12">
      <c r="A139">
        <v>11</v>
      </c>
      <c r="B139">
        <v>11002</v>
      </c>
      <c r="C139">
        <v>352</v>
      </c>
      <c r="D139">
        <v>1320</v>
      </c>
      <c r="E139">
        <v>500</v>
      </c>
      <c r="F139" s="1" t="s">
        <v>98</v>
      </c>
      <c r="G139" s="1" t="s">
        <v>125</v>
      </c>
      <c r="H139" s="1">
        <v>14778.81</v>
      </c>
      <c r="I139" s="1">
        <v>14778.81</v>
      </c>
      <c r="J139" s="1">
        <v>11462.36</v>
      </c>
      <c r="K139" s="1">
        <v>0</v>
      </c>
      <c r="L139" s="1">
        <v>3316.45</v>
      </c>
    </row>
    <row r="140" spans="1:12">
      <c r="A140">
        <v>11</v>
      </c>
      <c r="B140">
        <v>11002</v>
      </c>
      <c r="C140">
        <v>353</v>
      </c>
      <c r="D140">
        <v>1320</v>
      </c>
      <c r="E140">
        <v>500</v>
      </c>
      <c r="F140" s="1" t="s">
        <v>99</v>
      </c>
      <c r="G140" s="1" t="s">
        <v>125</v>
      </c>
      <c r="H140" s="1">
        <v>21384.46</v>
      </c>
      <c r="I140" s="1">
        <v>21384.46</v>
      </c>
      <c r="J140" s="1">
        <v>23686.81</v>
      </c>
      <c r="K140" s="1">
        <v>0</v>
      </c>
      <c r="L140" s="1">
        <v>-2302.35</v>
      </c>
    </row>
    <row r="141" spans="1:12">
      <c r="A141">
        <v>11</v>
      </c>
      <c r="B141">
        <v>11002</v>
      </c>
      <c r="C141">
        <v>353</v>
      </c>
      <c r="D141">
        <v>1330</v>
      </c>
      <c r="E141">
        <v>500</v>
      </c>
      <c r="F141" s="1" t="s">
        <v>99</v>
      </c>
      <c r="G141" s="1" t="s">
        <v>79</v>
      </c>
      <c r="H141" s="1">
        <v>3694.44</v>
      </c>
      <c r="I141" s="1">
        <v>3694.44</v>
      </c>
      <c r="J141" s="1">
        <v>3024</v>
      </c>
      <c r="K141" s="1">
        <v>0</v>
      </c>
      <c r="L141" s="1">
        <v>670.44</v>
      </c>
    </row>
    <row r="142" spans="1:12">
      <c r="A142">
        <v>11</v>
      </c>
      <c r="B142">
        <v>11002</v>
      </c>
      <c r="C142">
        <v>364</v>
      </c>
      <c r="D142">
        <v>1310</v>
      </c>
      <c r="E142">
        <v>4900</v>
      </c>
      <c r="F142" s="1" t="s">
        <v>101</v>
      </c>
      <c r="G142" s="1" t="s">
        <v>102</v>
      </c>
      <c r="H142" s="1">
        <v>1970.29</v>
      </c>
      <c r="I142" s="1">
        <v>1970.29</v>
      </c>
      <c r="J142" s="1">
        <v>0</v>
      </c>
      <c r="K142" s="1">
        <v>0</v>
      </c>
      <c r="L142" s="1">
        <v>1970.29</v>
      </c>
    </row>
    <row r="143" spans="1:12">
      <c r="A143">
        <v>11</v>
      </c>
      <c r="B143">
        <v>11002</v>
      </c>
      <c r="C143">
        <v>622</v>
      </c>
      <c r="D143">
        <v>1320</v>
      </c>
      <c r="E143">
        <v>2100</v>
      </c>
      <c r="F143" s="1" t="s">
        <v>103</v>
      </c>
      <c r="G143" s="1" t="s">
        <v>125</v>
      </c>
      <c r="H143" s="1">
        <v>30453.78</v>
      </c>
      <c r="I143" s="1">
        <v>30453.78</v>
      </c>
      <c r="J143" s="1">
        <v>15309.7</v>
      </c>
      <c r="K143" s="1">
        <v>0</v>
      </c>
      <c r="L143" s="1">
        <v>15144.08</v>
      </c>
    </row>
    <row r="144" spans="1:12">
      <c r="A144">
        <v>11</v>
      </c>
      <c r="B144">
        <v>11002</v>
      </c>
      <c r="C144">
        <v>622</v>
      </c>
      <c r="D144">
        <v>1322</v>
      </c>
      <c r="E144">
        <v>2100</v>
      </c>
      <c r="F144" s="1" t="s">
        <v>103</v>
      </c>
      <c r="G144" s="1" t="s">
        <v>127</v>
      </c>
      <c r="H144" s="1">
        <v>1903.16</v>
      </c>
      <c r="I144" s="1">
        <v>1903.16</v>
      </c>
      <c r="J144" s="1">
        <v>0</v>
      </c>
      <c r="K144" s="1">
        <v>0</v>
      </c>
      <c r="L144" s="1">
        <v>1903.16</v>
      </c>
    </row>
    <row r="145" spans="1:12">
      <c r="A145">
        <v>11</v>
      </c>
      <c r="B145">
        <v>11002</v>
      </c>
      <c r="C145">
        <v>641</v>
      </c>
      <c r="D145">
        <v>1320</v>
      </c>
      <c r="E145">
        <v>1200</v>
      </c>
      <c r="F145" s="1" t="s">
        <v>107</v>
      </c>
      <c r="G145" s="1" t="s">
        <v>125</v>
      </c>
      <c r="H145" s="1">
        <v>60348.12</v>
      </c>
      <c r="I145" s="1">
        <v>60348.12</v>
      </c>
      <c r="J145" s="1">
        <v>17847.54</v>
      </c>
      <c r="K145" s="1">
        <v>0</v>
      </c>
      <c r="L145" s="1">
        <v>42500.58</v>
      </c>
    </row>
    <row r="146" spans="1:12">
      <c r="A146">
        <v>11</v>
      </c>
      <c r="B146">
        <v>11002</v>
      </c>
      <c r="C146">
        <v>641</v>
      </c>
      <c r="D146">
        <v>1322</v>
      </c>
      <c r="E146">
        <v>1200</v>
      </c>
      <c r="F146" s="1" t="s">
        <v>107</v>
      </c>
      <c r="G146" s="1" t="s">
        <v>127</v>
      </c>
      <c r="H146" s="1">
        <v>10748.71</v>
      </c>
      <c r="I146" s="1">
        <v>10748.71</v>
      </c>
      <c r="J146" s="1">
        <v>12600</v>
      </c>
      <c r="K146" s="1">
        <v>0</v>
      </c>
      <c r="L146" s="1">
        <v>-1851.29</v>
      </c>
    </row>
    <row r="147" spans="1:12">
      <c r="A147">
        <v>11</v>
      </c>
      <c r="B147">
        <v>11002</v>
      </c>
      <c r="C147">
        <v>641</v>
      </c>
      <c r="D147">
        <v>1330</v>
      </c>
      <c r="E147">
        <v>1200</v>
      </c>
      <c r="F147" s="1" t="s">
        <v>107</v>
      </c>
      <c r="G147" s="1" t="s">
        <v>79</v>
      </c>
      <c r="H147" s="1">
        <v>14778.81</v>
      </c>
      <c r="I147" s="1">
        <v>14778.81</v>
      </c>
      <c r="J147" s="1">
        <v>1643.48</v>
      </c>
      <c r="K147" s="1">
        <v>0</v>
      </c>
      <c r="L147" s="1">
        <v>13135.33</v>
      </c>
    </row>
    <row r="148" spans="1:12">
      <c r="A148">
        <v>11</v>
      </c>
      <c r="B148">
        <v>11002</v>
      </c>
      <c r="C148">
        <v>671</v>
      </c>
      <c r="D148">
        <v>1320</v>
      </c>
      <c r="E148">
        <v>1200</v>
      </c>
      <c r="F148" s="1" t="s">
        <v>108</v>
      </c>
      <c r="G148" s="1" t="s">
        <v>125</v>
      </c>
      <c r="H148" s="1">
        <v>9628.76</v>
      </c>
      <c r="I148" s="1">
        <v>9628.76</v>
      </c>
      <c r="J148" s="1">
        <v>11699.87</v>
      </c>
      <c r="K148" s="1">
        <v>0</v>
      </c>
      <c r="L148" s="1">
        <v>-2071.11</v>
      </c>
    </row>
    <row r="149" spans="1:12">
      <c r="A149">
        <v>11</v>
      </c>
      <c r="B149">
        <v>11002</v>
      </c>
      <c r="C149">
        <v>671</v>
      </c>
      <c r="D149">
        <v>1330</v>
      </c>
      <c r="E149">
        <v>1200</v>
      </c>
      <c r="F149" s="1" t="s">
        <v>108</v>
      </c>
      <c r="G149" s="1" t="s">
        <v>79</v>
      </c>
      <c r="H149" s="1">
        <v>23960.02</v>
      </c>
      <c r="I149" s="1">
        <v>23960.02</v>
      </c>
      <c r="J149" s="1">
        <v>8901.34</v>
      </c>
      <c r="K149" s="1">
        <v>0</v>
      </c>
      <c r="L149" s="1">
        <v>15058.68</v>
      </c>
    </row>
    <row r="150" spans="1:12">
      <c r="A150">
        <v>11</v>
      </c>
      <c r="B150">
        <v>11002</v>
      </c>
      <c r="C150">
        <v>674</v>
      </c>
      <c r="D150">
        <v>1320</v>
      </c>
      <c r="E150">
        <v>1200</v>
      </c>
      <c r="F150" s="1" t="s">
        <v>109</v>
      </c>
      <c r="G150" s="1" t="s">
        <v>125</v>
      </c>
      <c r="H150" s="1">
        <v>0</v>
      </c>
      <c r="I150" s="1">
        <v>0</v>
      </c>
      <c r="J150" s="1">
        <v>-8025.04</v>
      </c>
      <c r="K150" s="1">
        <v>0</v>
      </c>
      <c r="L150" s="1">
        <v>8025.04</v>
      </c>
    </row>
    <row r="151" spans="1:12">
      <c r="A151">
        <v>11</v>
      </c>
      <c r="B151">
        <v>11002</v>
      </c>
      <c r="C151">
        <v>674</v>
      </c>
      <c r="D151">
        <v>1330</v>
      </c>
      <c r="E151">
        <v>1200</v>
      </c>
      <c r="F151" s="1" t="s">
        <v>109</v>
      </c>
      <c r="G151" s="1" t="s">
        <v>79</v>
      </c>
      <c r="H151" s="1">
        <v>0</v>
      </c>
      <c r="I151" s="1">
        <v>0</v>
      </c>
      <c r="J151" s="1">
        <v>10493.28</v>
      </c>
      <c r="K151" s="1">
        <v>0</v>
      </c>
      <c r="L151" s="1">
        <v>-10493.28</v>
      </c>
    </row>
    <row r="152" spans="1:12">
      <c r="A152">
        <v>11</v>
      </c>
      <c r="B152">
        <v>11002</v>
      </c>
      <c r="C152">
        <v>677</v>
      </c>
      <c r="D152">
        <v>1330</v>
      </c>
      <c r="E152">
        <v>1200</v>
      </c>
      <c r="F152" s="1" t="s">
        <v>111</v>
      </c>
      <c r="G152" s="1" t="s">
        <v>79</v>
      </c>
      <c r="H152" s="1">
        <v>11755.7</v>
      </c>
      <c r="I152" s="1">
        <v>11755.7</v>
      </c>
      <c r="J152" s="1">
        <v>0</v>
      </c>
      <c r="K152" s="1">
        <v>0</v>
      </c>
      <c r="L152" s="1">
        <v>11755.7</v>
      </c>
    </row>
    <row r="153" spans="1:12">
      <c r="A153">
        <v>11</v>
      </c>
      <c r="B153">
        <v>11002</v>
      </c>
      <c r="C153">
        <v>921</v>
      </c>
      <c r="D153">
        <v>1320</v>
      </c>
      <c r="E153">
        <v>2200</v>
      </c>
      <c r="F153" s="1" t="s">
        <v>124</v>
      </c>
      <c r="G153" s="1" t="s">
        <v>125</v>
      </c>
      <c r="H153" s="1">
        <v>11422.22</v>
      </c>
      <c r="I153" s="1">
        <v>11422.22</v>
      </c>
      <c r="J153" s="1">
        <v>4060.57</v>
      </c>
      <c r="K153" s="1">
        <v>0</v>
      </c>
      <c r="L153" s="1">
        <v>7361.65</v>
      </c>
    </row>
    <row r="154" spans="1:12">
      <c r="A154">
        <v>11</v>
      </c>
      <c r="B154">
        <v>11023</v>
      </c>
      <c r="C154">
        <v>211</v>
      </c>
      <c r="D154">
        <v>1330</v>
      </c>
      <c r="E154">
        <v>1100</v>
      </c>
      <c r="F154" s="1" t="s">
        <v>84</v>
      </c>
      <c r="G154" s="1" t="s">
        <v>79</v>
      </c>
      <c r="H154" s="1">
        <v>16687.3</v>
      </c>
      <c r="I154" s="1">
        <v>16687.3</v>
      </c>
      <c r="J154" s="1">
        <v>0</v>
      </c>
      <c r="K154" s="1">
        <v>0</v>
      </c>
      <c r="L154" s="1">
        <v>16687.3</v>
      </c>
    </row>
    <row r="155" spans="1:12">
      <c r="A155">
        <v>11</v>
      </c>
      <c r="B155">
        <v>11023</v>
      </c>
      <c r="C155">
        <v>211</v>
      </c>
      <c r="D155">
        <v>1330</v>
      </c>
      <c r="E155">
        <v>1500</v>
      </c>
      <c r="F155" s="1" t="s">
        <v>84</v>
      </c>
      <c r="G155" s="1" t="s">
        <v>79</v>
      </c>
      <c r="H155" s="1">
        <v>15592.92</v>
      </c>
      <c r="I155" s="1">
        <v>15592.92</v>
      </c>
      <c r="J155" s="1">
        <v>10440</v>
      </c>
      <c r="K155" s="1">
        <v>0</v>
      </c>
      <c r="L155" s="1">
        <v>5152.92</v>
      </c>
    </row>
    <row r="156" spans="1:12">
      <c r="A156">
        <v>11</v>
      </c>
      <c r="B156">
        <v>11023</v>
      </c>
      <c r="C156">
        <v>211</v>
      </c>
      <c r="D156">
        <v>1340</v>
      </c>
      <c r="E156">
        <v>1500</v>
      </c>
      <c r="F156" s="1" t="s">
        <v>84</v>
      </c>
      <c r="G156" s="1" t="s">
        <v>82</v>
      </c>
      <c r="H156" s="1">
        <v>0</v>
      </c>
      <c r="I156" s="1">
        <v>0</v>
      </c>
      <c r="J156" s="1">
        <v>3888</v>
      </c>
      <c r="K156" s="1">
        <v>0</v>
      </c>
      <c r="L156" s="1">
        <v>-3888</v>
      </c>
    </row>
    <row r="157" spans="1:12">
      <c r="A157">
        <v>11</v>
      </c>
      <c r="B157">
        <v>11023</v>
      </c>
      <c r="C157">
        <v>211</v>
      </c>
      <c r="D157">
        <v>1340</v>
      </c>
      <c r="E157">
        <v>1100</v>
      </c>
      <c r="F157" s="1" t="s">
        <v>84</v>
      </c>
      <c r="G157" s="1" t="s">
        <v>82</v>
      </c>
      <c r="H157" s="1">
        <v>0</v>
      </c>
      <c r="I157" s="1">
        <v>0</v>
      </c>
      <c r="J157" s="1">
        <v>3037.5</v>
      </c>
      <c r="K157" s="1">
        <v>0</v>
      </c>
      <c r="L157" s="1">
        <v>-3037.5</v>
      </c>
    </row>
    <row r="158" spans="1:12">
      <c r="A158">
        <v>11</v>
      </c>
      <c r="B158">
        <v>11023</v>
      </c>
      <c r="C158">
        <v>223</v>
      </c>
      <c r="D158">
        <v>1330</v>
      </c>
      <c r="E158">
        <v>1000</v>
      </c>
      <c r="F158" s="1" t="s">
        <v>85</v>
      </c>
      <c r="G158" s="1" t="s">
        <v>79</v>
      </c>
      <c r="H158" s="1">
        <v>18905.88</v>
      </c>
      <c r="I158" s="1">
        <v>18905.88</v>
      </c>
      <c r="J158" s="1">
        <v>19672.12</v>
      </c>
      <c r="K158" s="1">
        <v>0</v>
      </c>
      <c r="L158" s="1">
        <v>-766.24</v>
      </c>
    </row>
    <row r="159" spans="1:12">
      <c r="A159">
        <v>11</v>
      </c>
      <c r="B159">
        <v>11023</v>
      </c>
      <c r="C159">
        <v>223</v>
      </c>
      <c r="D159">
        <v>1331</v>
      </c>
      <c r="E159">
        <v>1000</v>
      </c>
      <c r="F159" s="1" t="s">
        <v>85</v>
      </c>
      <c r="G159" s="1" t="s">
        <v>80</v>
      </c>
      <c r="H159" s="1">
        <v>0</v>
      </c>
      <c r="I159" s="1">
        <v>0</v>
      </c>
      <c r="J159" s="1">
        <v>1087.5</v>
      </c>
      <c r="K159" s="1">
        <v>0</v>
      </c>
      <c r="L159" s="1">
        <v>-1087.5</v>
      </c>
    </row>
    <row r="160" spans="1:12">
      <c r="A160">
        <v>11</v>
      </c>
      <c r="B160">
        <v>11023</v>
      </c>
      <c r="C160">
        <v>223</v>
      </c>
      <c r="D160">
        <v>1340</v>
      </c>
      <c r="E160">
        <v>1000</v>
      </c>
      <c r="F160" s="1" t="s">
        <v>85</v>
      </c>
      <c r="G160" s="1" t="s">
        <v>82</v>
      </c>
      <c r="H160" s="1">
        <v>10167.959999999999</v>
      </c>
      <c r="I160" s="1">
        <v>10167.959999999999</v>
      </c>
      <c r="J160" s="1">
        <v>0</v>
      </c>
      <c r="K160" s="1">
        <v>0</v>
      </c>
      <c r="L160" s="1">
        <v>10167.959999999999</v>
      </c>
    </row>
    <row r="161" spans="1:12">
      <c r="A161">
        <v>11</v>
      </c>
      <c r="B161">
        <v>11023</v>
      </c>
      <c r="C161">
        <v>227</v>
      </c>
      <c r="D161">
        <v>1330</v>
      </c>
      <c r="E161">
        <v>2201</v>
      </c>
      <c r="F161" s="1" t="s">
        <v>86</v>
      </c>
      <c r="G161" s="1" t="s">
        <v>79</v>
      </c>
      <c r="H161" s="1">
        <v>5598.66</v>
      </c>
      <c r="I161" s="1">
        <v>5598.66</v>
      </c>
      <c r="J161" s="1">
        <v>0</v>
      </c>
      <c r="K161" s="1">
        <v>0</v>
      </c>
      <c r="L161" s="1">
        <v>5598.66</v>
      </c>
    </row>
    <row r="162" spans="1:12">
      <c r="A162">
        <v>11</v>
      </c>
      <c r="B162">
        <v>11023</v>
      </c>
      <c r="C162">
        <v>227</v>
      </c>
      <c r="D162">
        <v>1330</v>
      </c>
      <c r="E162">
        <v>2200</v>
      </c>
      <c r="F162" s="1" t="s">
        <v>86</v>
      </c>
      <c r="G162" s="1" t="s">
        <v>79</v>
      </c>
      <c r="H162" s="1">
        <v>55465.55</v>
      </c>
      <c r="I162" s="1">
        <v>55465.55</v>
      </c>
      <c r="J162" s="1">
        <v>56721.87</v>
      </c>
      <c r="K162" s="1">
        <v>0</v>
      </c>
      <c r="L162" s="1">
        <v>-1256.32</v>
      </c>
    </row>
    <row r="163" spans="1:12">
      <c r="A163">
        <v>11</v>
      </c>
      <c r="B163">
        <v>11023</v>
      </c>
      <c r="C163">
        <v>227</v>
      </c>
      <c r="D163">
        <v>1340</v>
      </c>
      <c r="E163">
        <v>2200</v>
      </c>
      <c r="F163" s="1" t="s">
        <v>86</v>
      </c>
      <c r="G163" s="1" t="s">
        <v>82</v>
      </c>
      <c r="H163" s="1">
        <v>4329.53</v>
      </c>
      <c r="I163" s="1">
        <v>4329.53</v>
      </c>
      <c r="J163" s="1">
        <v>0</v>
      </c>
      <c r="K163" s="1">
        <v>0</v>
      </c>
      <c r="L163" s="1">
        <v>4329.53</v>
      </c>
    </row>
    <row r="164" spans="1:12">
      <c r="A164">
        <v>11</v>
      </c>
      <c r="B164">
        <v>11023</v>
      </c>
      <c r="C164">
        <v>228</v>
      </c>
      <c r="D164">
        <v>1330</v>
      </c>
      <c r="E164">
        <v>2201</v>
      </c>
      <c r="F164" s="1" t="s">
        <v>87</v>
      </c>
      <c r="G164" s="1" t="s">
        <v>79</v>
      </c>
      <c r="H164" s="1">
        <v>44171.25</v>
      </c>
      <c r="I164" s="1">
        <v>44171.25</v>
      </c>
      <c r="J164" s="1">
        <v>15556.87</v>
      </c>
      <c r="K164" s="1">
        <v>0</v>
      </c>
      <c r="L164" s="1">
        <v>28614.38</v>
      </c>
    </row>
    <row r="165" spans="1:12">
      <c r="A165">
        <v>11</v>
      </c>
      <c r="B165">
        <v>11023</v>
      </c>
      <c r="C165">
        <v>228</v>
      </c>
      <c r="D165">
        <v>1340</v>
      </c>
      <c r="E165">
        <v>2201</v>
      </c>
      <c r="F165" s="1" t="s">
        <v>87</v>
      </c>
      <c r="G165" s="1" t="s">
        <v>82</v>
      </c>
      <c r="H165" s="1">
        <v>0</v>
      </c>
      <c r="I165" s="1">
        <v>0</v>
      </c>
      <c r="J165" s="1">
        <v>3888</v>
      </c>
      <c r="K165" s="1">
        <v>0</v>
      </c>
      <c r="L165" s="1">
        <v>-3888</v>
      </c>
    </row>
    <row r="166" spans="1:12">
      <c r="A166">
        <v>11</v>
      </c>
      <c r="B166">
        <v>11023</v>
      </c>
      <c r="C166">
        <v>271</v>
      </c>
      <c r="D166">
        <v>1320</v>
      </c>
      <c r="E166">
        <v>1700</v>
      </c>
      <c r="F166" s="1" t="s">
        <v>89</v>
      </c>
      <c r="G166" s="1" t="s">
        <v>125</v>
      </c>
      <c r="H166" s="1">
        <v>2799.33</v>
      </c>
      <c r="I166" s="1">
        <v>2799.33</v>
      </c>
      <c r="J166" s="1">
        <v>0</v>
      </c>
      <c r="K166" s="1">
        <v>0</v>
      </c>
      <c r="L166" s="1">
        <v>2799.33</v>
      </c>
    </row>
    <row r="167" spans="1:12">
      <c r="A167">
        <v>11</v>
      </c>
      <c r="B167">
        <v>11023</v>
      </c>
      <c r="C167">
        <v>271</v>
      </c>
      <c r="D167">
        <v>1330</v>
      </c>
      <c r="E167">
        <v>1700</v>
      </c>
      <c r="F167" s="1" t="s">
        <v>89</v>
      </c>
      <c r="G167" s="1" t="s">
        <v>79</v>
      </c>
      <c r="H167" s="1">
        <v>15806.04</v>
      </c>
      <c r="I167" s="1">
        <v>15806.04</v>
      </c>
      <c r="J167" s="1">
        <v>16324.51</v>
      </c>
      <c r="K167" s="1">
        <v>0</v>
      </c>
      <c r="L167" s="1">
        <v>-518.47</v>
      </c>
    </row>
    <row r="168" spans="1:12">
      <c r="A168">
        <v>11</v>
      </c>
      <c r="B168">
        <v>11023</v>
      </c>
      <c r="C168">
        <v>271</v>
      </c>
      <c r="D168">
        <v>1331</v>
      </c>
      <c r="E168">
        <v>1700</v>
      </c>
      <c r="F168" s="1" t="s">
        <v>89</v>
      </c>
      <c r="G168" s="1" t="s">
        <v>80</v>
      </c>
      <c r="H168" s="1">
        <v>0</v>
      </c>
      <c r="I168" s="1">
        <v>0</v>
      </c>
      <c r="J168" s="1">
        <v>1406.25</v>
      </c>
      <c r="K168" s="1">
        <v>0</v>
      </c>
      <c r="L168" s="1">
        <v>-1406.25</v>
      </c>
    </row>
    <row r="169" spans="1:12">
      <c r="A169">
        <v>11</v>
      </c>
      <c r="B169">
        <v>11023</v>
      </c>
      <c r="C169">
        <v>271</v>
      </c>
      <c r="D169">
        <v>1340</v>
      </c>
      <c r="E169">
        <v>1700</v>
      </c>
      <c r="F169" s="1" t="s">
        <v>89</v>
      </c>
      <c r="G169" s="1" t="s">
        <v>82</v>
      </c>
      <c r="H169" s="1">
        <v>1043.22</v>
      </c>
      <c r="I169" s="1">
        <v>1043.22</v>
      </c>
      <c r="J169" s="1">
        <v>0</v>
      </c>
      <c r="K169" s="1">
        <v>0</v>
      </c>
      <c r="L169" s="1">
        <v>1043.22</v>
      </c>
    </row>
    <row r="170" spans="1:12">
      <c r="A170">
        <v>11</v>
      </c>
      <c r="B170">
        <v>11023</v>
      </c>
      <c r="C170">
        <v>271</v>
      </c>
      <c r="D170">
        <v>1390</v>
      </c>
      <c r="E170">
        <v>1700</v>
      </c>
      <c r="F170" s="1" t="s">
        <v>89</v>
      </c>
      <c r="G170" s="1" t="s">
        <v>104</v>
      </c>
      <c r="H170" s="1">
        <v>4135.59</v>
      </c>
      <c r="I170" s="1">
        <v>4135.59</v>
      </c>
      <c r="J170" s="1">
        <v>0</v>
      </c>
      <c r="K170" s="1">
        <v>0</v>
      </c>
      <c r="L170" s="1">
        <v>4135.59</v>
      </c>
    </row>
    <row r="171" spans="1:12">
      <c r="A171">
        <v>11</v>
      </c>
      <c r="B171">
        <v>11023</v>
      </c>
      <c r="C171">
        <v>352</v>
      </c>
      <c r="D171">
        <v>1330</v>
      </c>
      <c r="E171">
        <v>500</v>
      </c>
      <c r="F171" s="1" t="s">
        <v>98</v>
      </c>
      <c r="G171" s="1" t="s">
        <v>79</v>
      </c>
      <c r="H171" s="1">
        <v>345.25</v>
      </c>
      <c r="I171" s="1">
        <v>345.25</v>
      </c>
      <c r="J171" s="1">
        <v>0</v>
      </c>
      <c r="K171" s="1">
        <v>0</v>
      </c>
      <c r="L171" s="1">
        <v>345.25</v>
      </c>
    </row>
    <row r="172" spans="1:12">
      <c r="A172">
        <v>11</v>
      </c>
      <c r="B172">
        <v>11024</v>
      </c>
      <c r="C172">
        <v>211</v>
      </c>
      <c r="D172">
        <v>1320</v>
      </c>
      <c r="E172">
        <v>1100</v>
      </c>
      <c r="F172" s="1" t="s">
        <v>84</v>
      </c>
      <c r="G172" s="1" t="s">
        <v>125</v>
      </c>
      <c r="H172" s="1">
        <v>4254.9399999999996</v>
      </c>
      <c r="I172" s="1">
        <v>4254.9399999999996</v>
      </c>
      <c r="J172" s="1">
        <v>0</v>
      </c>
      <c r="K172" s="1">
        <v>0</v>
      </c>
      <c r="L172" s="1">
        <v>4254.9399999999996</v>
      </c>
    </row>
    <row r="173" spans="1:12">
      <c r="A173">
        <v>11</v>
      </c>
      <c r="B173">
        <v>11024</v>
      </c>
      <c r="C173">
        <v>211</v>
      </c>
      <c r="D173">
        <v>1330</v>
      </c>
      <c r="E173">
        <v>1100</v>
      </c>
      <c r="F173" s="1" t="s">
        <v>84</v>
      </c>
      <c r="G173" s="1" t="s">
        <v>79</v>
      </c>
      <c r="H173" s="1">
        <v>21815.82</v>
      </c>
      <c r="I173" s="1">
        <v>21815.82</v>
      </c>
      <c r="J173" s="1">
        <v>33710.26</v>
      </c>
      <c r="K173" s="1">
        <v>0</v>
      </c>
      <c r="L173" s="1">
        <v>-11894.44</v>
      </c>
    </row>
    <row r="174" spans="1:12">
      <c r="A174">
        <v>11</v>
      </c>
      <c r="B174">
        <v>11024</v>
      </c>
      <c r="C174">
        <v>211</v>
      </c>
      <c r="D174">
        <v>1330</v>
      </c>
      <c r="E174">
        <v>1500</v>
      </c>
      <c r="F174" s="1" t="s">
        <v>84</v>
      </c>
      <c r="G174" s="1" t="s">
        <v>79</v>
      </c>
      <c r="H174" s="1">
        <v>231.64</v>
      </c>
      <c r="I174" s="1">
        <v>231.64</v>
      </c>
      <c r="J174" s="1">
        <v>0</v>
      </c>
      <c r="K174" s="1">
        <v>0</v>
      </c>
      <c r="L174" s="1">
        <v>231.64</v>
      </c>
    </row>
    <row r="175" spans="1:12">
      <c r="A175">
        <v>11</v>
      </c>
      <c r="B175">
        <v>11024</v>
      </c>
      <c r="C175">
        <v>211</v>
      </c>
      <c r="D175">
        <v>1331</v>
      </c>
      <c r="E175">
        <v>1100</v>
      </c>
      <c r="F175" s="1" t="s">
        <v>84</v>
      </c>
      <c r="G175" s="1" t="s">
        <v>80</v>
      </c>
      <c r="H175" s="1">
        <v>0</v>
      </c>
      <c r="I175" s="1">
        <v>0</v>
      </c>
      <c r="J175" s="1">
        <v>2587.5</v>
      </c>
      <c r="K175" s="1">
        <v>0</v>
      </c>
      <c r="L175" s="1">
        <v>-2587.5</v>
      </c>
    </row>
    <row r="176" spans="1:12">
      <c r="A176">
        <v>11</v>
      </c>
      <c r="B176">
        <v>11024</v>
      </c>
      <c r="C176">
        <v>211</v>
      </c>
      <c r="D176">
        <v>1340</v>
      </c>
      <c r="E176">
        <v>1100</v>
      </c>
      <c r="F176" s="1" t="s">
        <v>84</v>
      </c>
      <c r="G176" s="1" t="s">
        <v>82</v>
      </c>
      <c r="H176" s="1">
        <v>783.22</v>
      </c>
      <c r="I176" s="1">
        <v>783.22</v>
      </c>
      <c r="J176" s="1">
        <v>16888.5</v>
      </c>
      <c r="K176" s="1">
        <v>0</v>
      </c>
      <c r="L176" s="1">
        <v>-16105.28</v>
      </c>
    </row>
    <row r="177" spans="1:12">
      <c r="A177">
        <v>11</v>
      </c>
      <c r="B177">
        <v>11024</v>
      </c>
      <c r="C177">
        <v>223</v>
      </c>
      <c r="D177">
        <v>1330</v>
      </c>
      <c r="E177">
        <v>1000</v>
      </c>
      <c r="F177" s="1" t="s">
        <v>85</v>
      </c>
      <c r="G177" s="1" t="s">
        <v>79</v>
      </c>
      <c r="H177" s="1">
        <v>7763.26</v>
      </c>
      <c r="I177" s="1">
        <v>7763.26</v>
      </c>
      <c r="J177" s="1">
        <v>20497.240000000002</v>
      </c>
      <c r="K177" s="1">
        <v>0</v>
      </c>
      <c r="L177" s="1">
        <v>-12733.98</v>
      </c>
    </row>
    <row r="178" spans="1:12">
      <c r="A178">
        <v>11</v>
      </c>
      <c r="B178">
        <v>11024</v>
      </c>
      <c r="C178">
        <v>223</v>
      </c>
      <c r="D178">
        <v>1331</v>
      </c>
      <c r="E178">
        <v>1000</v>
      </c>
      <c r="F178" s="1" t="s">
        <v>85</v>
      </c>
      <c r="G178" s="1" t="s">
        <v>80</v>
      </c>
      <c r="H178" s="1">
        <v>0</v>
      </c>
      <c r="I178" s="1">
        <v>0</v>
      </c>
      <c r="J178" s="1">
        <v>1461.75</v>
      </c>
      <c r="K178" s="1">
        <v>0</v>
      </c>
      <c r="L178" s="1">
        <v>-1461.75</v>
      </c>
    </row>
    <row r="179" spans="1:12">
      <c r="A179">
        <v>11</v>
      </c>
      <c r="B179">
        <v>11024</v>
      </c>
      <c r="C179">
        <v>223</v>
      </c>
      <c r="D179">
        <v>1340</v>
      </c>
      <c r="E179">
        <v>1000</v>
      </c>
      <c r="F179" s="1" t="s">
        <v>85</v>
      </c>
      <c r="G179" s="1" t="s">
        <v>82</v>
      </c>
      <c r="H179" s="1">
        <v>0</v>
      </c>
      <c r="I179" s="1">
        <v>0</v>
      </c>
      <c r="J179" s="1">
        <v>6925.5</v>
      </c>
      <c r="K179" s="1">
        <v>0</v>
      </c>
      <c r="L179" s="1">
        <v>-6925.5</v>
      </c>
    </row>
    <row r="180" spans="1:12">
      <c r="A180">
        <v>11</v>
      </c>
      <c r="B180">
        <v>11024</v>
      </c>
      <c r="C180">
        <v>227</v>
      </c>
      <c r="D180">
        <v>1330</v>
      </c>
      <c r="E180">
        <v>2200</v>
      </c>
      <c r="F180" s="1" t="s">
        <v>86</v>
      </c>
      <c r="G180" s="1" t="s">
        <v>79</v>
      </c>
      <c r="H180" s="1">
        <v>23182.13</v>
      </c>
      <c r="I180" s="1">
        <v>23182.13</v>
      </c>
      <c r="J180" s="1">
        <v>16007.34</v>
      </c>
      <c r="K180" s="1">
        <v>0</v>
      </c>
      <c r="L180" s="1">
        <v>7174.79</v>
      </c>
    </row>
    <row r="181" spans="1:12">
      <c r="A181">
        <v>11</v>
      </c>
      <c r="B181">
        <v>11024</v>
      </c>
      <c r="C181">
        <v>227</v>
      </c>
      <c r="D181">
        <v>1340</v>
      </c>
      <c r="E181">
        <v>2200</v>
      </c>
      <c r="F181" s="1" t="s">
        <v>86</v>
      </c>
      <c r="G181" s="1" t="s">
        <v>82</v>
      </c>
      <c r="H181" s="1">
        <v>0</v>
      </c>
      <c r="I181" s="1">
        <v>0</v>
      </c>
      <c r="J181" s="1">
        <v>3037.46</v>
      </c>
      <c r="K181" s="1">
        <v>0</v>
      </c>
      <c r="L181" s="1">
        <v>-3037.46</v>
      </c>
    </row>
    <row r="182" spans="1:12">
      <c r="A182">
        <v>11</v>
      </c>
      <c r="B182">
        <v>11024</v>
      </c>
      <c r="C182">
        <v>228</v>
      </c>
      <c r="D182">
        <v>1330</v>
      </c>
      <c r="E182">
        <v>2201</v>
      </c>
      <c r="F182" s="1" t="s">
        <v>87</v>
      </c>
      <c r="G182" s="1" t="s">
        <v>79</v>
      </c>
      <c r="H182" s="1">
        <v>14294.25</v>
      </c>
      <c r="I182" s="1">
        <v>14294.25</v>
      </c>
      <c r="J182" s="1">
        <v>0</v>
      </c>
      <c r="K182" s="1">
        <v>0</v>
      </c>
      <c r="L182" s="1">
        <v>14294.25</v>
      </c>
    </row>
    <row r="183" spans="1:12">
      <c r="A183">
        <v>11</v>
      </c>
      <c r="B183">
        <v>11024</v>
      </c>
      <c r="C183">
        <v>228</v>
      </c>
      <c r="D183">
        <v>1340</v>
      </c>
      <c r="E183">
        <v>2201</v>
      </c>
      <c r="F183" s="1" t="s">
        <v>87</v>
      </c>
      <c r="G183" s="1" t="s">
        <v>82</v>
      </c>
      <c r="H183" s="1">
        <v>0</v>
      </c>
      <c r="I183" s="1">
        <v>0</v>
      </c>
      <c r="J183" s="1">
        <v>14701.42</v>
      </c>
      <c r="K183" s="1">
        <v>0</v>
      </c>
      <c r="L183" s="1">
        <v>-14701.42</v>
      </c>
    </row>
    <row r="184" spans="1:12">
      <c r="A184">
        <v>11</v>
      </c>
      <c r="B184">
        <v>11024</v>
      </c>
      <c r="C184">
        <v>229</v>
      </c>
      <c r="D184">
        <v>1340</v>
      </c>
      <c r="E184">
        <v>1300</v>
      </c>
      <c r="F184" s="1" t="s">
        <v>88</v>
      </c>
      <c r="G184" s="1" t="s">
        <v>82</v>
      </c>
      <c r="H184" s="1">
        <v>1008.06</v>
      </c>
      <c r="I184" s="1">
        <v>1008.06</v>
      </c>
      <c r="J184" s="1">
        <v>6925.5</v>
      </c>
      <c r="K184" s="1">
        <v>0</v>
      </c>
      <c r="L184" s="1">
        <v>-5917.44</v>
      </c>
    </row>
    <row r="185" spans="1:12">
      <c r="A185">
        <v>11</v>
      </c>
      <c r="B185">
        <v>11024</v>
      </c>
      <c r="C185">
        <v>271</v>
      </c>
      <c r="D185">
        <v>1340</v>
      </c>
      <c r="E185">
        <v>1900</v>
      </c>
      <c r="F185" s="1" t="s">
        <v>89</v>
      </c>
      <c r="G185" s="1" t="s">
        <v>82</v>
      </c>
      <c r="H185" s="1">
        <v>783.22</v>
      </c>
      <c r="I185" s="1">
        <v>783.22</v>
      </c>
      <c r="J185" s="1">
        <v>0</v>
      </c>
      <c r="K185" s="1">
        <v>0</v>
      </c>
      <c r="L185" s="1">
        <v>783.22</v>
      </c>
    </row>
    <row r="186" spans="1:12">
      <c r="A186">
        <v>11</v>
      </c>
      <c r="B186">
        <v>11024</v>
      </c>
      <c r="C186">
        <v>334</v>
      </c>
      <c r="D186">
        <v>1330</v>
      </c>
      <c r="E186">
        <v>900</v>
      </c>
      <c r="F186" s="1" t="s">
        <v>91</v>
      </c>
      <c r="G186" s="1" t="s">
        <v>79</v>
      </c>
      <c r="H186" s="1">
        <v>18221.330000000002</v>
      </c>
      <c r="I186" s="1">
        <v>18221.330000000002</v>
      </c>
      <c r="J186" s="1">
        <v>0</v>
      </c>
      <c r="K186" s="1">
        <v>0</v>
      </c>
      <c r="L186" s="1">
        <v>18221.330000000002</v>
      </c>
    </row>
    <row r="187" spans="1:12">
      <c r="A187">
        <v>11</v>
      </c>
      <c r="B187">
        <v>11024</v>
      </c>
      <c r="C187">
        <v>334</v>
      </c>
      <c r="D187">
        <v>1340</v>
      </c>
      <c r="E187">
        <v>900</v>
      </c>
      <c r="F187" s="1" t="s">
        <v>91</v>
      </c>
      <c r="G187" s="1" t="s">
        <v>82</v>
      </c>
      <c r="H187" s="1">
        <v>0</v>
      </c>
      <c r="I187" s="1">
        <v>0</v>
      </c>
      <c r="J187" s="1">
        <v>6977.15</v>
      </c>
      <c r="K187" s="1">
        <v>0</v>
      </c>
      <c r="L187" s="1">
        <v>-6977.15</v>
      </c>
    </row>
    <row r="188" spans="1:12">
      <c r="A188">
        <v>11</v>
      </c>
      <c r="B188">
        <v>11024</v>
      </c>
      <c r="C188">
        <v>336</v>
      </c>
      <c r="D188">
        <v>1330</v>
      </c>
      <c r="E188">
        <v>900</v>
      </c>
      <c r="F188" s="1" t="s">
        <v>92</v>
      </c>
      <c r="G188" s="1" t="s">
        <v>79</v>
      </c>
      <c r="H188" s="1">
        <v>11084.37</v>
      </c>
      <c r="I188" s="1">
        <v>11084.37</v>
      </c>
      <c r="J188" s="1">
        <v>0</v>
      </c>
      <c r="K188" s="1">
        <v>0</v>
      </c>
      <c r="L188" s="1">
        <v>11084.37</v>
      </c>
    </row>
    <row r="189" spans="1:12">
      <c r="A189">
        <v>11</v>
      </c>
      <c r="B189">
        <v>11024</v>
      </c>
      <c r="C189">
        <v>339</v>
      </c>
      <c r="D189">
        <v>1330</v>
      </c>
      <c r="E189">
        <v>900</v>
      </c>
      <c r="F189" s="1" t="s">
        <v>94</v>
      </c>
      <c r="G189" s="1" t="s">
        <v>79</v>
      </c>
      <c r="H189" s="1">
        <v>13630.2</v>
      </c>
      <c r="I189" s="1">
        <v>13630.2</v>
      </c>
      <c r="J189" s="1">
        <v>25356.75</v>
      </c>
      <c r="K189" s="1">
        <v>0</v>
      </c>
      <c r="L189" s="1">
        <v>-11726.55</v>
      </c>
    </row>
    <row r="190" spans="1:12">
      <c r="A190">
        <v>11</v>
      </c>
      <c r="B190">
        <v>11024</v>
      </c>
      <c r="C190">
        <v>339</v>
      </c>
      <c r="D190">
        <v>1331</v>
      </c>
      <c r="E190">
        <v>900</v>
      </c>
      <c r="F190" s="1" t="s">
        <v>94</v>
      </c>
      <c r="G190" s="1" t="s">
        <v>80</v>
      </c>
      <c r="H190" s="1">
        <v>0</v>
      </c>
      <c r="I190" s="1">
        <v>0</v>
      </c>
      <c r="J190" s="1">
        <v>5400</v>
      </c>
      <c r="K190" s="1">
        <v>0</v>
      </c>
      <c r="L190" s="1">
        <v>-5400</v>
      </c>
    </row>
    <row r="191" spans="1:12">
      <c r="A191">
        <v>11</v>
      </c>
      <c r="B191">
        <v>11024</v>
      </c>
      <c r="C191">
        <v>343</v>
      </c>
      <c r="D191">
        <v>1325</v>
      </c>
      <c r="E191">
        <v>900</v>
      </c>
      <c r="F191" s="1" t="s">
        <v>97</v>
      </c>
      <c r="G191" s="1" t="s">
        <v>129</v>
      </c>
      <c r="H191" s="1">
        <v>1008.06</v>
      </c>
      <c r="I191" s="1">
        <v>1008.06</v>
      </c>
      <c r="J191" s="1">
        <v>0</v>
      </c>
      <c r="K191" s="1">
        <v>0</v>
      </c>
      <c r="L191" s="1">
        <v>1008.06</v>
      </c>
    </row>
    <row r="192" spans="1:12">
      <c r="A192">
        <v>11</v>
      </c>
      <c r="B192">
        <v>11024</v>
      </c>
      <c r="C192">
        <v>343</v>
      </c>
      <c r="D192">
        <v>1340</v>
      </c>
      <c r="E192">
        <v>900</v>
      </c>
      <c r="F192" s="1" t="s">
        <v>97</v>
      </c>
      <c r="G192" s="1" t="s">
        <v>82</v>
      </c>
      <c r="H192" s="1">
        <v>2575.56</v>
      </c>
      <c r="I192" s="1">
        <v>2575.56</v>
      </c>
      <c r="J192" s="1">
        <v>0</v>
      </c>
      <c r="K192" s="1">
        <v>0</v>
      </c>
      <c r="L192" s="1">
        <v>2575.56</v>
      </c>
    </row>
    <row r="193" spans="1:12">
      <c r="A193">
        <v>11</v>
      </c>
      <c r="B193">
        <v>11024</v>
      </c>
      <c r="C193">
        <v>353</v>
      </c>
      <c r="D193">
        <v>1340</v>
      </c>
      <c r="E193">
        <v>500</v>
      </c>
      <c r="F193" s="1" t="s">
        <v>99</v>
      </c>
      <c r="G193" s="1" t="s">
        <v>82</v>
      </c>
      <c r="H193" s="1">
        <v>12587.4</v>
      </c>
      <c r="I193" s="1">
        <v>12587.4</v>
      </c>
      <c r="J193" s="1">
        <v>0</v>
      </c>
      <c r="K193" s="1">
        <v>0</v>
      </c>
      <c r="L193" s="1">
        <v>12587.4</v>
      </c>
    </row>
    <row r="194" spans="1:12">
      <c r="A194">
        <v>11</v>
      </c>
      <c r="B194">
        <v>11024</v>
      </c>
      <c r="C194">
        <v>622</v>
      </c>
      <c r="D194">
        <v>1330</v>
      </c>
      <c r="E194">
        <v>2100</v>
      </c>
      <c r="F194" s="1" t="s">
        <v>103</v>
      </c>
      <c r="G194" s="1" t="s">
        <v>79</v>
      </c>
      <c r="H194" s="1">
        <v>4031.16</v>
      </c>
      <c r="I194" s="1">
        <v>4031.16</v>
      </c>
      <c r="J194" s="1">
        <v>3870.92</v>
      </c>
      <c r="K194" s="1">
        <v>0</v>
      </c>
      <c r="L194" s="1">
        <v>160.24</v>
      </c>
    </row>
    <row r="195" spans="1:12">
      <c r="A195">
        <v>11</v>
      </c>
      <c r="B195">
        <v>11024</v>
      </c>
      <c r="C195">
        <v>622</v>
      </c>
      <c r="D195">
        <v>1331</v>
      </c>
      <c r="E195">
        <v>2100</v>
      </c>
      <c r="F195" s="1" t="s">
        <v>103</v>
      </c>
      <c r="G195" s="1" t="s">
        <v>80</v>
      </c>
      <c r="H195" s="1">
        <v>0</v>
      </c>
      <c r="I195" s="1">
        <v>0</v>
      </c>
      <c r="J195" s="1">
        <v>168.75</v>
      </c>
      <c r="K195" s="1">
        <v>0</v>
      </c>
      <c r="L195" s="1">
        <v>-168.75</v>
      </c>
    </row>
    <row r="196" spans="1:12">
      <c r="A196">
        <v>11</v>
      </c>
      <c r="B196">
        <v>11024</v>
      </c>
      <c r="C196">
        <v>622</v>
      </c>
      <c r="D196">
        <v>1340</v>
      </c>
      <c r="E196">
        <v>2100</v>
      </c>
      <c r="F196" s="1" t="s">
        <v>103</v>
      </c>
      <c r="G196" s="1" t="s">
        <v>82</v>
      </c>
      <c r="H196" s="1">
        <v>1008.06</v>
      </c>
      <c r="I196" s="1">
        <v>1008.06</v>
      </c>
      <c r="J196" s="1">
        <v>0</v>
      </c>
      <c r="K196" s="1">
        <v>0</v>
      </c>
      <c r="L196" s="1">
        <v>1008.06</v>
      </c>
    </row>
    <row r="197" spans="1:12">
      <c r="A197">
        <v>11</v>
      </c>
      <c r="B197">
        <v>11024</v>
      </c>
      <c r="C197">
        <v>671</v>
      </c>
      <c r="D197">
        <v>1340</v>
      </c>
      <c r="E197">
        <v>1200</v>
      </c>
      <c r="F197" s="1" t="s">
        <v>108</v>
      </c>
      <c r="G197" s="1" t="s">
        <v>82</v>
      </c>
      <c r="H197" s="1">
        <v>5598.66</v>
      </c>
      <c r="I197" s="1">
        <v>5598.66</v>
      </c>
      <c r="J197" s="1">
        <v>0</v>
      </c>
      <c r="K197" s="1">
        <v>0</v>
      </c>
      <c r="L197" s="1">
        <v>5598.66</v>
      </c>
    </row>
    <row r="198" spans="1:12">
      <c r="A198">
        <v>11</v>
      </c>
      <c r="B198">
        <v>11024</v>
      </c>
      <c r="C198">
        <v>921</v>
      </c>
      <c r="D198">
        <v>1320</v>
      </c>
      <c r="E198">
        <v>2200</v>
      </c>
      <c r="F198" s="1" t="s">
        <v>124</v>
      </c>
      <c r="G198" s="1" t="s">
        <v>125</v>
      </c>
      <c r="H198" s="1">
        <v>4478.72</v>
      </c>
      <c r="I198" s="1">
        <v>4478.72</v>
      </c>
      <c r="J198" s="1">
        <v>0</v>
      </c>
      <c r="K198" s="1">
        <v>0</v>
      </c>
      <c r="L198" s="1">
        <v>4478.72</v>
      </c>
    </row>
    <row r="199" spans="1:12">
      <c r="A199">
        <v>11</v>
      </c>
      <c r="B199">
        <v>11024</v>
      </c>
      <c r="C199">
        <v>921</v>
      </c>
      <c r="D199">
        <v>1340</v>
      </c>
      <c r="E199">
        <v>2200</v>
      </c>
      <c r="F199" s="1" t="s">
        <v>124</v>
      </c>
      <c r="G199" s="1" t="s">
        <v>82</v>
      </c>
      <c r="H199" s="1">
        <v>1455.61</v>
      </c>
      <c r="I199" s="1">
        <v>1455.61</v>
      </c>
      <c r="J199" s="1">
        <v>0</v>
      </c>
      <c r="K199" s="1">
        <v>0</v>
      </c>
      <c r="L199" s="1">
        <v>1455.61</v>
      </c>
    </row>
    <row r="200" spans="1:12">
      <c r="A200">
        <v>11</v>
      </c>
      <c r="B200">
        <v>11024</v>
      </c>
      <c r="C200">
        <v>921</v>
      </c>
      <c r="D200">
        <v>1340</v>
      </c>
      <c r="E200">
        <v>2201</v>
      </c>
      <c r="F200" s="1" t="s">
        <v>124</v>
      </c>
      <c r="G200" s="1" t="s">
        <v>82</v>
      </c>
      <c r="H200" s="1">
        <v>0</v>
      </c>
      <c r="I200" s="1">
        <v>0</v>
      </c>
      <c r="J200" s="1">
        <v>7776</v>
      </c>
      <c r="K200" s="1">
        <v>0</v>
      </c>
      <c r="L200" s="1">
        <v>-7776</v>
      </c>
    </row>
    <row r="201" spans="1:12">
      <c r="A201">
        <v>11</v>
      </c>
      <c r="B201">
        <v>11205</v>
      </c>
      <c r="C201">
        <v>921</v>
      </c>
      <c r="D201">
        <v>1330</v>
      </c>
      <c r="E201">
        <v>2200</v>
      </c>
      <c r="F201" s="1" t="s">
        <v>124</v>
      </c>
      <c r="G201" s="1" t="s">
        <v>79</v>
      </c>
      <c r="H201" s="1">
        <v>144.37</v>
      </c>
      <c r="I201" s="1">
        <v>144.37</v>
      </c>
      <c r="J201" s="1">
        <v>2465.2199999999998</v>
      </c>
      <c r="K201" s="1">
        <v>0</v>
      </c>
      <c r="L201" s="1">
        <v>-2320.85</v>
      </c>
    </row>
    <row r="202" spans="1:12">
      <c r="A202">
        <v>11</v>
      </c>
      <c r="B202">
        <v>11205</v>
      </c>
      <c r="C202">
        <v>921</v>
      </c>
      <c r="D202">
        <v>1340</v>
      </c>
      <c r="E202">
        <v>2200</v>
      </c>
      <c r="F202" s="1" t="s">
        <v>124</v>
      </c>
      <c r="G202" s="1" t="s">
        <v>82</v>
      </c>
      <c r="H202" s="1">
        <v>55017.99</v>
      </c>
      <c r="I202" s="1">
        <v>55017.99</v>
      </c>
      <c r="J202" s="1">
        <v>0</v>
      </c>
      <c r="K202" s="1">
        <v>0</v>
      </c>
      <c r="L202" s="1">
        <v>55017.99</v>
      </c>
    </row>
    <row r="203" spans="1:12">
      <c r="A203">
        <v>11</v>
      </c>
      <c r="B203">
        <v>11205</v>
      </c>
      <c r="C203">
        <v>921</v>
      </c>
      <c r="D203">
        <v>1340</v>
      </c>
      <c r="E203">
        <v>2201</v>
      </c>
      <c r="F203" s="1" t="s">
        <v>124</v>
      </c>
      <c r="G203" s="1" t="s">
        <v>82</v>
      </c>
      <c r="H203" s="1">
        <v>0</v>
      </c>
      <c r="I203" s="1">
        <v>0</v>
      </c>
      <c r="J203" s="1">
        <v>3888</v>
      </c>
      <c r="K203" s="1">
        <v>0</v>
      </c>
      <c r="L203" s="1">
        <v>-3888</v>
      </c>
    </row>
    <row r="204" spans="1:12">
      <c r="A204">
        <v>11</v>
      </c>
      <c r="B204">
        <v>11701</v>
      </c>
      <c r="C204">
        <v>211</v>
      </c>
      <c r="D204">
        <v>1325</v>
      </c>
      <c r="E204">
        <v>1100</v>
      </c>
      <c r="F204" s="1" t="s">
        <v>84</v>
      </c>
      <c r="G204" s="1" t="s">
        <v>129</v>
      </c>
      <c r="H204" s="1">
        <v>53293.85</v>
      </c>
      <c r="I204" s="1">
        <v>53293.85</v>
      </c>
      <c r="J204" s="1">
        <v>98674.92</v>
      </c>
      <c r="K204" s="1">
        <v>0</v>
      </c>
      <c r="L204" s="1">
        <v>-45381.07</v>
      </c>
    </row>
    <row r="205" spans="1:12">
      <c r="A205">
        <v>11</v>
      </c>
      <c r="B205">
        <v>11701</v>
      </c>
      <c r="C205">
        <v>211</v>
      </c>
      <c r="D205">
        <v>1325</v>
      </c>
      <c r="E205">
        <v>1500</v>
      </c>
      <c r="F205" s="1" t="s">
        <v>84</v>
      </c>
      <c r="G205" s="1" t="s">
        <v>129</v>
      </c>
      <c r="H205" s="1">
        <v>60012.46</v>
      </c>
      <c r="I205" s="1">
        <v>60012.46</v>
      </c>
      <c r="J205" s="1">
        <v>113026.46</v>
      </c>
      <c r="K205" s="1">
        <v>0</v>
      </c>
      <c r="L205" s="1">
        <v>-53014</v>
      </c>
    </row>
    <row r="206" spans="1:12">
      <c r="A206">
        <v>11</v>
      </c>
      <c r="B206">
        <v>11701</v>
      </c>
      <c r="C206">
        <v>211</v>
      </c>
      <c r="D206">
        <v>1325</v>
      </c>
      <c r="E206">
        <v>1501</v>
      </c>
      <c r="F206" s="1" t="s">
        <v>84</v>
      </c>
      <c r="G206" s="1" t="s">
        <v>129</v>
      </c>
      <c r="H206" s="1">
        <v>26198.84</v>
      </c>
      <c r="I206" s="1">
        <v>26198.84</v>
      </c>
      <c r="J206" s="1">
        <v>0</v>
      </c>
      <c r="K206" s="1">
        <v>0</v>
      </c>
      <c r="L206" s="1">
        <v>26198.84</v>
      </c>
    </row>
    <row r="207" spans="1:12">
      <c r="A207">
        <v>11</v>
      </c>
      <c r="B207">
        <v>11701</v>
      </c>
      <c r="C207">
        <v>211</v>
      </c>
      <c r="D207">
        <v>1330</v>
      </c>
      <c r="E207">
        <v>1100</v>
      </c>
      <c r="F207" s="1" t="s">
        <v>84</v>
      </c>
      <c r="G207" s="1" t="s">
        <v>79</v>
      </c>
      <c r="H207" s="1">
        <v>12083.9</v>
      </c>
      <c r="I207" s="1">
        <v>12083.9</v>
      </c>
      <c r="J207" s="1">
        <v>0</v>
      </c>
      <c r="K207" s="1">
        <v>0</v>
      </c>
      <c r="L207" s="1">
        <v>12083.9</v>
      </c>
    </row>
    <row r="208" spans="1:12">
      <c r="A208">
        <v>11</v>
      </c>
      <c r="B208">
        <v>11701</v>
      </c>
      <c r="C208">
        <v>211</v>
      </c>
      <c r="D208">
        <v>1330</v>
      </c>
      <c r="E208">
        <v>1500</v>
      </c>
      <c r="F208" s="1" t="s">
        <v>84</v>
      </c>
      <c r="G208" s="1" t="s">
        <v>79</v>
      </c>
      <c r="H208" s="1">
        <v>23175.73</v>
      </c>
      <c r="I208" s="1">
        <v>23175.73</v>
      </c>
      <c r="J208" s="1">
        <v>14850</v>
      </c>
      <c r="K208" s="1">
        <v>0</v>
      </c>
      <c r="L208" s="1">
        <v>8325.73</v>
      </c>
    </row>
    <row r="209" spans="1:12">
      <c r="A209">
        <v>11</v>
      </c>
      <c r="B209">
        <v>11701</v>
      </c>
      <c r="C209">
        <v>221</v>
      </c>
      <c r="D209">
        <v>1330</v>
      </c>
      <c r="E209">
        <v>2200</v>
      </c>
      <c r="F209" s="1" t="s">
        <v>126</v>
      </c>
      <c r="G209" s="1" t="s">
        <v>79</v>
      </c>
      <c r="H209" s="1">
        <v>19369.41</v>
      </c>
      <c r="I209" s="1">
        <v>19369.41</v>
      </c>
      <c r="J209" s="1">
        <v>0</v>
      </c>
      <c r="K209" s="1">
        <v>0</v>
      </c>
      <c r="L209" s="1">
        <v>19369.41</v>
      </c>
    </row>
    <row r="210" spans="1:12">
      <c r="A210">
        <v>11</v>
      </c>
      <c r="B210">
        <v>11701</v>
      </c>
      <c r="C210">
        <v>223</v>
      </c>
      <c r="D210">
        <v>1325</v>
      </c>
      <c r="E210">
        <v>1000</v>
      </c>
      <c r="F210" s="1" t="s">
        <v>85</v>
      </c>
      <c r="G210" s="1" t="s">
        <v>129</v>
      </c>
      <c r="H210" s="1">
        <v>43776.98</v>
      </c>
      <c r="I210" s="1">
        <v>43776.98</v>
      </c>
      <c r="J210" s="1">
        <v>50958.46</v>
      </c>
      <c r="K210" s="1">
        <v>0</v>
      </c>
      <c r="L210" s="1">
        <v>-7181.48</v>
      </c>
    </row>
    <row r="211" spans="1:12">
      <c r="A211">
        <v>11</v>
      </c>
      <c r="B211">
        <v>11701</v>
      </c>
      <c r="C211">
        <v>223</v>
      </c>
      <c r="D211">
        <v>1327</v>
      </c>
      <c r="E211">
        <v>1000</v>
      </c>
      <c r="F211" s="1" t="s">
        <v>85</v>
      </c>
      <c r="G211" s="1" t="s">
        <v>130</v>
      </c>
      <c r="H211" s="1">
        <v>7725.6</v>
      </c>
      <c r="I211" s="1">
        <v>7725.6</v>
      </c>
      <c r="J211" s="1">
        <v>11664</v>
      </c>
      <c r="K211" s="1">
        <v>0</v>
      </c>
      <c r="L211" s="1">
        <v>-3938.4</v>
      </c>
    </row>
    <row r="212" spans="1:12">
      <c r="A212">
        <v>11</v>
      </c>
      <c r="B212">
        <v>11701</v>
      </c>
      <c r="C212">
        <v>223</v>
      </c>
      <c r="D212">
        <v>1330</v>
      </c>
      <c r="E212">
        <v>1000</v>
      </c>
      <c r="F212" s="1" t="s">
        <v>85</v>
      </c>
      <c r="G212" s="1" t="s">
        <v>79</v>
      </c>
      <c r="H212" s="1">
        <v>12083.9</v>
      </c>
      <c r="I212" s="1">
        <v>12083.9</v>
      </c>
      <c r="J212" s="1">
        <v>0</v>
      </c>
      <c r="K212" s="1">
        <v>0</v>
      </c>
      <c r="L212" s="1">
        <v>12083.9</v>
      </c>
    </row>
    <row r="213" spans="1:12">
      <c r="A213">
        <v>11</v>
      </c>
      <c r="B213">
        <v>11701</v>
      </c>
      <c r="C213">
        <v>227</v>
      </c>
      <c r="D213">
        <v>1325</v>
      </c>
      <c r="E213">
        <v>2200</v>
      </c>
      <c r="F213" s="1" t="s">
        <v>86</v>
      </c>
      <c r="G213" s="1" t="s">
        <v>129</v>
      </c>
      <c r="H213" s="1">
        <v>53070.080000000002</v>
      </c>
      <c r="I213" s="1">
        <v>53070.080000000002</v>
      </c>
      <c r="J213" s="1">
        <v>93974.04</v>
      </c>
      <c r="K213" s="1">
        <v>0</v>
      </c>
      <c r="L213" s="1">
        <v>-40903.96</v>
      </c>
    </row>
    <row r="214" spans="1:12">
      <c r="A214">
        <v>11</v>
      </c>
      <c r="B214">
        <v>11701</v>
      </c>
      <c r="C214">
        <v>227</v>
      </c>
      <c r="D214">
        <v>1327</v>
      </c>
      <c r="E214">
        <v>2200</v>
      </c>
      <c r="F214" s="1" t="s">
        <v>86</v>
      </c>
      <c r="G214" s="1" t="s">
        <v>130</v>
      </c>
      <c r="H214" s="1">
        <v>12875.64</v>
      </c>
      <c r="I214" s="1">
        <v>12875.64</v>
      </c>
      <c r="J214" s="1">
        <v>23328</v>
      </c>
      <c r="K214" s="1">
        <v>0</v>
      </c>
      <c r="L214" s="1">
        <v>-10452.36</v>
      </c>
    </row>
    <row r="215" spans="1:12">
      <c r="A215">
        <v>11</v>
      </c>
      <c r="B215">
        <v>11701</v>
      </c>
      <c r="C215">
        <v>227</v>
      </c>
      <c r="D215">
        <v>1330</v>
      </c>
      <c r="E215">
        <v>2200</v>
      </c>
      <c r="F215" s="1" t="s">
        <v>86</v>
      </c>
      <c r="G215" s="1" t="s">
        <v>79</v>
      </c>
      <c r="H215" s="1">
        <v>23175.73</v>
      </c>
      <c r="I215" s="1">
        <v>23175.73</v>
      </c>
      <c r="J215" s="1">
        <v>4050</v>
      </c>
      <c r="K215" s="1">
        <v>0</v>
      </c>
      <c r="L215" s="1">
        <v>19125.73</v>
      </c>
    </row>
    <row r="216" spans="1:12">
      <c r="A216">
        <v>11</v>
      </c>
      <c r="B216">
        <v>11701</v>
      </c>
      <c r="C216">
        <v>227</v>
      </c>
      <c r="D216">
        <v>1332</v>
      </c>
      <c r="E216">
        <v>2200</v>
      </c>
      <c r="F216" s="1" t="s">
        <v>86</v>
      </c>
      <c r="G216" s="1" t="s">
        <v>81</v>
      </c>
      <c r="H216" s="1">
        <v>0</v>
      </c>
      <c r="I216" s="1">
        <v>0</v>
      </c>
      <c r="J216" s="1">
        <v>4050</v>
      </c>
      <c r="K216" s="1">
        <v>0</v>
      </c>
      <c r="L216" s="1">
        <v>-4050</v>
      </c>
    </row>
    <row r="217" spans="1:12">
      <c r="A217">
        <v>11</v>
      </c>
      <c r="B217">
        <v>11701</v>
      </c>
      <c r="C217">
        <v>228</v>
      </c>
      <c r="D217">
        <v>1325</v>
      </c>
      <c r="E217">
        <v>2201</v>
      </c>
      <c r="F217" s="1" t="s">
        <v>87</v>
      </c>
      <c r="G217" s="1" t="s">
        <v>129</v>
      </c>
      <c r="H217" s="1">
        <v>23175.73</v>
      </c>
      <c r="I217" s="1">
        <v>23175.73</v>
      </c>
      <c r="J217" s="1">
        <v>60136.56</v>
      </c>
      <c r="K217" s="1">
        <v>0</v>
      </c>
      <c r="L217" s="1">
        <v>-36960.83</v>
      </c>
    </row>
    <row r="218" spans="1:12">
      <c r="A218">
        <v>11</v>
      </c>
      <c r="B218">
        <v>11701</v>
      </c>
      <c r="C218">
        <v>228</v>
      </c>
      <c r="D218">
        <v>1327</v>
      </c>
      <c r="E218">
        <v>2201</v>
      </c>
      <c r="F218" s="1" t="s">
        <v>87</v>
      </c>
      <c r="G218" s="1" t="s">
        <v>130</v>
      </c>
      <c r="H218" s="1">
        <v>3918.21</v>
      </c>
      <c r="I218" s="1">
        <v>3918.21</v>
      </c>
      <c r="J218" s="1">
        <v>20736</v>
      </c>
      <c r="K218" s="1">
        <v>0</v>
      </c>
      <c r="L218" s="1">
        <v>-16817.79</v>
      </c>
    </row>
    <row r="219" spans="1:12">
      <c r="A219">
        <v>11</v>
      </c>
      <c r="B219">
        <v>11701</v>
      </c>
      <c r="C219">
        <v>228</v>
      </c>
      <c r="D219">
        <v>1330</v>
      </c>
      <c r="E219">
        <v>2201</v>
      </c>
      <c r="F219" s="1" t="s">
        <v>87</v>
      </c>
      <c r="G219" s="1" t="s">
        <v>79</v>
      </c>
      <c r="H219" s="1">
        <v>15451.2</v>
      </c>
      <c r="I219" s="1">
        <v>15451.2</v>
      </c>
      <c r="J219" s="1">
        <v>43200</v>
      </c>
      <c r="K219" s="1">
        <v>0</v>
      </c>
      <c r="L219" s="1">
        <v>-27748.799999999999</v>
      </c>
    </row>
    <row r="220" spans="1:12">
      <c r="A220">
        <v>11</v>
      </c>
      <c r="B220">
        <v>11701</v>
      </c>
      <c r="C220">
        <v>228</v>
      </c>
      <c r="D220">
        <v>1332</v>
      </c>
      <c r="E220">
        <v>2201</v>
      </c>
      <c r="F220" s="1" t="s">
        <v>87</v>
      </c>
      <c r="G220" s="1" t="s">
        <v>81</v>
      </c>
      <c r="H220" s="1">
        <v>0</v>
      </c>
      <c r="I220" s="1">
        <v>0</v>
      </c>
      <c r="J220" s="1">
        <v>8100</v>
      </c>
      <c r="K220" s="1">
        <v>0</v>
      </c>
      <c r="L220" s="1">
        <v>-8100</v>
      </c>
    </row>
    <row r="221" spans="1:12">
      <c r="A221">
        <v>11</v>
      </c>
      <c r="B221">
        <v>11701</v>
      </c>
      <c r="C221">
        <v>229</v>
      </c>
      <c r="D221">
        <v>1325</v>
      </c>
      <c r="E221">
        <v>1300</v>
      </c>
      <c r="F221" s="1" t="s">
        <v>88</v>
      </c>
      <c r="G221" s="1" t="s">
        <v>129</v>
      </c>
      <c r="H221" s="1">
        <v>2575.56</v>
      </c>
      <c r="I221" s="1">
        <v>2575.56</v>
      </c>
      <c r="J221" s="1">
        <v>0</v>
      </c>
      <c r="K221" s="1">
        <v>0</v>
      </c>
      <c r="L221" s="1">
        <v>2575.56</v>
      </c>
    </row>
    <row r="222" spans="1:12">
      <c r="A222">
        <v>11</v>
      </c>
      <c r="B222">
        <v>11701</v>
      </c>
      <c r="C222">
        <v>229</v>
      </c>
      <c r="D222">
        <v>1330</v>
      </c>
      <c r="E222">
        <v>1300</v>
      </c>
      <c r="F222" s="1" t="s">
        <v>88</v>
      </c>
      <c r="G222" s="1" t="s">
        <v>79</v>
      </c>
      <c r="H222" s="1">
        <v>1342.66</v>
      </c>
      <c r="I222" s="1">
        <v>1342.66</v>
      </c>
      <c r="J222" s="1">
        <v>1350</v>
      </c>
      <c r="K222" s="1">
        <v>0</v>
      </c>
      <c r="L222" s="1">
        <v>-7.34</v>
      </c>
    </row>
    <row r="223" spans="1:12">
      <c r="A223">
        <v>11</v>
      </c>
      <c r="B223">
        <v>11701</v>
      </c>
      <c r="C223">
        <v>241</v>
      </c>
      <c r="D223">
        <v>1330</v>
      </c>
      <c r="E223">
        <v>1200</v>
      </c>
      <c r="F223" s="1" t="s">
        <v>161</v>
      </c>
      <c r="G223" s="1" t="s">
        <v>79</v>
      </c>
      <c r="H223" s="1">
        <v>0</v>
      </c>
      <c r="I223" s="1">
        <v>0</v>
      </c>
      <c r="J223" s="1">
        <v>6750</v>
      </c>
      <c r="K223" s="1">
        <v>0</v>
      </c>
      <c r="L223" s="1">
        <v>-6750</v>
      </c>
    </row>
    <row r="224" spans="1:12">
      <c r="A224">
        <v>11</v>
      </c>
      <c r="B224">
        <v>11701</v>
      </c>
      <c r="C224">
        <v>261</v>
      </c>
      <c r="D224">
        <v>1325</v>
      </c>
      <c r="E224">
        <v>1000</v>
      </c>
      <c r="F224" s="1" t="s">
        <v>85</v>
      </c>
      <c r="G224" s="1" t="s">
        <v>129</v>
      </c>
      <c r="H224" s="1">
        <v>0</v>
      </c>
      <c r="I224" s="1">
        <v>0</v>
      </c>
      <c r="J224" s="1">
        <v>9987.65</v>
      </c>
      <c r="K224" s="1">
        <v>0</v>
      </c>
      <c r="L224" s="1">
        <v>-9987.65</v>
      </c>
    </row>
    <row r="225" spans="1:12">
      <c r="A225">
        <v>11</v>
      </c>
      <c r="B225">
        <v>11701</v>
      </c>
      <c r="C225">
        <v>271</v>
      </c>
      <c r="D225">
        <v>1325</v>
      </c>
      <c r="E225">
        <v>1700</v>
      </c>
      <c r="F225" s="1" t="s">
        <v>89</v>
      </c>
      <c r="G225" s="1" t="s">
        <v>129</v>
      </c>
      <c r="H225" s="1">
        <v>112074.48</v>
      </c>
      <c r="I225" s="1">
        <v>112074.48</v>
      </c>
      <c r="J225" s="1">
        <v>104656.14</v>
      </c>
      <c r="K225" s="1">
        <v>0</v>
      </c>
      <c r="L225" s="1">
        <v>7418.34</v>
      </c>
    </row>
    <row r="226" spans="1:12">
      <c r="A226">
        <v>11</v>
      </c>
      <c r="B226">
        <v>11701</v>
      </c>
      <c r="C226">
        <v>271</v>
      </c>
      <c r="D226">
        <v>1325</v>
      </c>
      <c r="E226">
        <v>1900</v>
      </c>
      <c r="F226" s="1" t="s">
        <v>89</v>
      </c>
      <c r="G226" s="1" t="s">
        <v>129</v>
      </c>
      <c r="H226" s="1">
        <v>105691.82</v>
      </c>
      <c r="I226" s="1">
        <v>105691.82</v>
      </c>
      <c r="J226" s="1">
        <v>131239.14000000001</v>
      </c>
      <c r="K226" s="1">
        <v>0</v>
      </c>
      <c r="L226" s="1">
        <v>-25547.32</v>
      </c>
    </row>
    <row r="227" spans="1:12">
      <c r="A227">
        <v>11</v>
      </c>
      <c r="B227">
        <v>11701</v>
      </c>
      <c r="C227">
        <v>271</v>
      </c>
      <c r="D227">
        <v>1327</v>
      </c>
      <c r="E227">
        <v>1900</v>
      </c>
      <c r="F227" s="1" t="s">
        <v>89</v>
      </c>
      <c r="G227" s="1" t="s">
        <v>130</v>
      </c>
      <c r="H227" s="1">
        <v>1343.72</v>
      </c>
      <c r="I227" s="1">
        <v>1343.72</v>
      </c>
      <c r="J227" s="1">
        <v>24710.41</v>
      </c>
      <c r="K227" s="1">
        <v>0</v>
      </c>
      <c r="L227" s="1">
        <v>-23366.69</v>
      </c>
    </row>
    <row r="228" spans="1:12">
      <c r="A228">
        <v>11</v>
      </c>
      <c r="B228">
        <v>11701</v>
      </c>
      <c r="C228">
        <v>271</v>
      </c>
      <c r="D228">
        <v>1327</v>
      </c>
      <c r="E228">
        <v>1700</v>
      </c>
      <c r="F228" s="1" t="s">
        <v>89</v>
      </c>
      <c r="G228" s="1" t="s">
        <v>130</v>
      </c>
      <c r="H228" s="1">
        <v>9069.32</v>
      </c>
      <c r="I228" s="1">
        <v>9069.32</v>
      </c>
      <c r="J228" s="1">
        <v>1728</v>
      </c>
      <c r="K228" s="1">
        <v>0</v>
      </c>
      <c r="L228" s="1">
        <v>7341.32</v>
      </c>
    </row>
    <row r="229" spans="1:12">
      <c r="A229">
        <v>11</v>
      </c>
      <c r="B229">
        <v>11701</v>
      </c>
      <c r="C229">
        <v>271</v>
      </c>
      <c r="D229">
        <v>1330</v>
      </c>
      <c r="E229">
        <v>1900</v>
      </c>
      <c r="F229" s="1" t="s">
        <v>89</v>
      </c>
      <c r="G229" s="1" t="s">
        <v>79</v>
      </c>
      <c r="H229" s="1">
        <v>30881.09</v>
      </c>
      <c r="I229" s="1">
        <v>30881.09</v>
      </c>
      <c r="J229" s="1">
        <v>21600</v>
      </c>
      <c r="K229" s="1">
        <v>0</v>
      </c>
      <c r="L229" s="1">
        <v>9281.09</v>
      </c>
    </row>
    <row r="230" spans="1:12">
      <c r="A230">
        <v>11</v>
      </c>
      <c r="B230">
        <v>11701</v>
      </c>
      <c r="C230">
        <v>332</v>
      </c>
      <c r="D230">
        <v>1325</v>
      </c>
      <c r="E230">
        <v>100</v>
      </c>
      <c r="F230" s="1" t="s">
        <v>90</v>
      </c>
      <c r="G230" s="1" t="s">
        <v>129</v>
      </c>
      <c r="H230" s="1">
        <v>14331.25</v>
      </c>
      <c r="I230" s="1">
        <v>14331.25</v>
      </c>
      <c r="J230" s="1">
        <v>33787.839999999997</v>
      </c>
      <c r="K230" s="1">
        <v>0</v>
      </c>
      <c r="L230" s="1">
        <v>-19456.59</v>
      </c>
    </row>
    <row r="231" spans="1:12">
      <c r="A231">
        <v>11</v>
      </c>
      <c r="B231">
        <v>11701</v>
      </c>
      <c r="C231">
        <v>332</v>
      </c>
      <c r="D231">
        <v>1327</v>
      </c>
      <c r="E231">
        <v>100</v>
      </c>
      <c r="F231" s="1" t="s">
        <v>90</v>
      </c>
      <c r="G231" s="1" t="s">
        <v>130</v>
      </c>
      <c r="H231" s="1">
        <v>10875.51</v>
      </c>
      <c r="I231" s="1">
        <v>10875.51</v>
      </c>
      <c r="J231" s="1">
        <v>777.59</v>
      </c>
      <c r="K231" s="1">
        <v>0</v>
      </c>
      <c r="L231" s="1">
        <v>10097.92</v>
      </c>
    </row>
    <row r="232" spans="1:12">
      <c r="A232">
        <v>11</v>
      </c>
      <c r="B232">
        <v>11701</v>
      </c>
      <c r="C232">
        <v>332</v>
      </c>
      <c r="D232">
        <v>1330</v>
      </c>
      <c r="E232">
        <v>100</v>
      </c>
      <c r="F232" s="1" t="s">
        <v>90</v>
      </c>
      <c r="G232" s="1" t="s">
        <v>79</v>
      </c>
      <c r="H232" s="1">
        <v>7725.6</v>
      </c>
      <c r="I232" s="1">
        <v>7725.6</v>
      </c>
      <c r="J232" s="1">
        <v>0</v>
      </c>
      <c r="K232" s="1">
        <v>0</v>
      </c>
      <c r="L232" s="1">
        <v>7725.6</v>
      </c>
    </row>
    <row r="233" spans="1:12">
      <c r="A233">
        <v>11</v>
      </c>
      <c r="B233">
        <v>11701</v>
      </c>
      <c r="C233">
        <v>334</v>
      </c>
      <c r="D233">
        <v>1325</v>
      </c>
      <c r="E233">
        <v>900</v>
      </c>
      <c r="F233" s="1" t="s">
        <v>91</v>
      </c>
      <c r="G233" s="1" t="s">
        <v>129</v>
      </c>
      <c r="H233" s="1">
        <v>0</v>
      </c>
      <c r="I233" s="1">
        <v>0</v>
      </c>
      <c r="J233" s="1">
        <v>18647.91</v>
      </c>
      <c r="K233" s="1">
        <v>0</v>
      </c>
      <c r="L233" s="1">
        <v>-18647.91</v>
      </c>
    </row>
    <row r="234" spans="1:12">
      <c r="A234">
        <v>11</v>
      </c>
      <c r="B234">
        <v>11701</v>
      </c>
      <c r="C234">
        <v>334</v>
      </c>
      <c r="D234">
        <v>1330</v>
      </c>
      <c r="E234">
        <v>900</v>
      </c>
      <c r="F234" s="1" t="s">
        <v>91</v>
      </c>
      <c r="G234" s="1" t="s">
        <v>79</v>
      </c>
      <c r="H234" s="1">
        <v>7725.6</v>
      </c>
      <c r="I234" s="1">
        <v>7725.6</v>
      </c>
      <c r="J234" s="1">
        <v>0</v>
      </c>
      <c r="K234" s="1">
        <v>0</v>
      </c>
      <c r="L234" s="1">
        <v>7725.6</v>
      </c>
    </row>
    <row r="235" spans="1:12">
      <c r="A235">
        <v>11</v>
      </c>
      <c r="B235">
        <v>11701</v>
      </c>
      <c r="C235">
        <v>339</v>
      </c>
      <c r="D235">
        <v>1325</v>
      </c>
      <c r="E235">
        <v>900</v>
      </c>
      <c r="F235" s="1" t="s">
        <v>94</v>
      </c>
      <c r="G235" s="1" t="s">
        <v>129</v>
      </c>
      <c r="H235" s="1">
        <v>6493.77</v>
      </c>
      <c r="I235" s="1">
        <v>6493.77</v>
      </c>
      <c r="J235" s="1">
        <v>7629.3</v>
      </c>
      <c r="K235" s="1">
        <v>0</v>
      </c>
      <c r="L235" s="1">
        <v>-1135.53</v>
      </c>
    </row>
    <row r="236" spans="1:12">
      <c r="A236">
        <v>11</v>
      </c>
      <c r="B236">
        <v>11701</v>
      </c>
      <c r="C236">
        <v>339</v>
      </c>
      <c r="D236">
        <v>1330</v>
      </c>
      <c r="E236">
        <v>900</v>
      </c>
      <c r="F236" s="1" t="s">
        <v>94</v>
      </c>
      <c r="G236" s="1" t="s">
        <v>79</v>
      </c>
      <c r="H236" s="1">
        <v>0</v>
      </c>
      <c r="I236" s="1">
        <v>0</v>
      </c>
      <c r="J236" s="1">
        <v>7043.25</v>
      </c>
      <c r="K236" s="1">
        <v>0</v>
      </c>
      <c r="L236" s="1">
        <v>-7043.25</v>
      </c>
    </row>
    <row r="237" spans="1:12">
      <c r="A237">
        <v>11</v>
      </c>
      <c r="B237">
        <v>11701</v>
      </c>
      <c r="C237">
        <v>340</v>
      </c>
      <c r="D237">
        <v>1325</v>
      </c>
      <c r="E237">
        <v>900</v>
      </c>
      <c r="F237" s="1" t="s">
        <v>95</v>
      </c>
      <c r="G237" s="1" t="s">
        <v>129</v>
      </c>
      <c r="H237" s="1">
        <v>0</v>
      </c>
      <c r="I237" s="1">
        <v>0</v>
      </c>
      <c r="J237" s="1">
        <v>7744.1</v>
      </c>
      <c r="K237" s="1">
        <v>0</v>
      </c>
      <c r="L237" s="1">
        <v>-7744.1</v>
      </c>
    </row>
    <row r="238" spans="1:12">
      <c r="A238">
        <v>11</v>
      </c>
      <c r="B238">
        <v>11701</v>
      </c>
      <c r="C238">
        <v>342</v>
      </c>
      <c r="D238">
        <v>1325</v>
      </c>
      <c r="E238">
        <v>900</v>
      </c>
      <c r="F238" s="1" t="s">
        <v>96</v>
      </c>
      <c r="G238" s="1" t="s">
        <v>129</v>
      </c>
      <c r="H238" s="1">
        <v>8396.93</v>
      </c>
      <c r="I238" s="1">
        <v>8396.93</v>
      </c>
      <c r="J238" s="1">
        <v>10321.74</v>
      </c>
      <c r="K238" s="1">
        <v>0</v>
      </c>
      <c r="L238" s="1">
        <v>-1924.81</v>
      </c>
    </row>
    <row r="239" spans="1:12">
      <c r="A239">
        <v>11</v>
      </c>
      <c r="B239">
        <v>11701</v>
      </c>
      <c r="C239">
        <v>352</v>
      </c>
      <c r="D239">
        <v>1325</v>
      </c>
      <c r="E239">
        <v>500</v>
      </c>
      <c r="F239" s="1" t="s">
        <v>98</v>
      </c>
      <c r="G239" s="1" t="s">
        <v>129</v>
      </c>
      <c r="H239" s="1">
        <v>35715.72</v>
      </c>
      <c r="I239" s="1">
        <v>35715.72</v>
      </c>
      <c r="J239" s="1">
        <v>40253.81</v>
      </c>
      <c r="K239" s="1">
        <v>0</v>
      </c>
      <c r="L239" s="1">
        <v>-4538.09</v>
      </c>
    </row>
    <row r="240" spans="1:12">
      <c r="A240">
        <v>11</v>
      </c>
      <c r="B240">
        <v>11701</v>
      </c>
      <c r="C240">
        <v>352</v>
      </c>
      <c r="D240">
        <v>1330</v>
      </c>
      <c r="E240">
        <v>500</v>
      </c>
      <c r="F240" s="1" t="s">
        <v>98</v>
      </c>
      <c r="G240" s="1" t="s">
        <v>79</v>
      </c>
      <c r="H240" s="1">
        <v>4027.97</v>
      </c>
      <c r="I240" s="1">
        <v>4027.97</v>
      </c>
      <c r="J240" s="1">
        <v>8100</v>
      </c>
      <c r="K240" s="1">
        <v>0</v>
      </c>
      <c r="L240" s="1">
        <v>-4072.03</v>
      </c>
    </row>
    <row r="241" spans="1:12">
      <c r="A241">
        <v>11</v>
      </c>
      <c r="B241">
        <v>11701</v>
      </c>
      <c r="C241">
        <v>353</v>
      </c>
      <c r="D241">
        <v>1325</v>
      </c>
      <c r="E241">
        <v>500</v>
      </c>
      <c r="F241" s="1" t="s">
        <v>99</v>
      </c>
      <c r="G241" s="1" t="s">
        <v>129</v>
      </c>
      <c r="H241" s="1">
        <v>21721.19</v>
      </c>
      <c r="I241" s="1">
        <v>21721.19</v>
      </c>
      <c r="J241" s="1">
        <v>26042.58</v>
      </c>
      <c r="K241" s="1">
        <v>0</v>
      </c>
      <c r="L241" s="1">
        <v>-4321.3900000000003</v>
      </c>
    </row>
    <row r="242" spans="1:12">
      <c r="A242">
        <v>11</v>
      </c>
      <c r="B242">
        <v>11701</v>
      </c>
      <c r="C242">
        <v>364</v>
      </c>
      <c r="D242">
        <v>1310</v>
      </c>
      <c r="E242">
        <v>1501</v>
      </c>
      <c r="F242" s="1" t="s">
        <v>101</v>
      </c>
      <c r="G242" s="1" t="s">
        <v>102</v>
      </c>
      <c r="H242" s="1">
        <v>18797.18</v>
      </c>
      <c r="I242" s="1">
        <v>18797.18</v>
      </c>
      <c r="J242" s="1">
        <v>31459.5</v>
      </c>
      <c r="K242" s="1">
        <v>0</v>
      </c>
      <c r="L242" s="1">
        <v>-12662.32</v>
      </c>
    </row>
    <row r="243" spans="1:12">
      <c r="A243">
        <v>11</v>
      </c>
      <c r="B243">
        <v>11701</v>
      </c>
      <c r="C243">
        <v>364</v>
      </c>
      <c r="D243">
        <v>1325</v>
      </c>
      <c r="E243">
        <v>1700</v>
      </c>
      <c r="F243" s="1" t="s">
        <v>101</v>
      </c>
      <c r="G243" s="1" t="s">
        <v>129</v>
      </c>
      <c r="H243" s="1">
        <v>10300.09</v>
      </c>
      <c r="I243" s="1">
        <v>10300.09</v>
      </c>
      <c r="J243" s="1">
        <v>0</v>
      </c>
      <c r="K243" s="1">
        <v>0</v>
      </c>
      <c r="L243" s="1">
        <v>10300.09</v>
      </c>
    </row>
    <row r="244" spans="1:12">
      <c r="A244">
        <v>11</v>
      </c>
      <c r="B244">
        <v>11701</v>
      </c>
      <c r="C244">
        <v>622</v>
      </c>
      <c r="D244">
        <v>1325</v>
      </c>
      <c r="E244">
        <v>2100</v>
      </c>
      <c r="F244" s="1" t="s">
        <v>103</v>
      </c>
      <c r="G244" s="1" t="s">
        <v>129</v>
      </c>
      <c r="H244" s="1">
        <v>48928.09</v>
      </c>
      <c r="I244" s="1">
        <v>48928.09</v>
      </c>
      <c r="J244" s="1">
        <v>23474.880000000001</v>
      </c>
      <c r="K244" s="1">
        <v>0</v>
      </c>
      <c r="L244" s="1">
        <v>25453.21</v>
      </c>
    </row>
    <row r="245" spans="1:12">
      <c r="A245">
        <v>11</v>
      </c>
      <c r="B245">
        <v>11701</v>
      </c>
      <c r="C245">
        <v>622</v>
      </c>
      <c r="D245">
        <v>1330</v>
      </c>
      <c r="E245">
        <v>2100</v>
      </c>
      <c r="F245" s="1" t="s">
        <v>103</v>
      </c>
      <c r="G245" s="1" t="s">
        <v>79</v>
      </c>
      <c r="H245" s="1">
        <v>15977.61</v>
      </c>
      <c r="I245" s="1">
        <v>15977.61</v>
      </c>
      <c r="J245" s="1">
        <v>12622.5</v>
      </c>
      <c r="K245" s="1">
        <v>0</v>
      </c>
      <c r="L245" s="1">
        <v>3355.11</v>
      </c>
    </row>
    <row r="246" spans="1:12">
      <c r="A246">
        <v>11</v>
      </c>
      <c r="B246">
        <v>11701</v>
      </c>
      <c r="C246">
        <v>641</v>
      </c>
      <c r="D246">
        <v>1325</v>
      </c>
      <c r="E246">
        <v>1200</v>
      </c>
      <c r="F246" s="1" t="s">
        <v>107</v>
      </c>
      <c r="G246" s="1" t="s">
        <v>129</v>
      </c>
      <c r="H246" s="1">
        <v>53630.58</v>
      </c>
      <c r="I246" s="1">
        <v>53630.58</v>
      </c>
      <c r="J246" s="1">
        <v>70898.399999999994</v>
      </c>
      <c r="K246" s="1">
        <v>0</v>
      </c>
      <c r="L246" s="1">
        <v>-17267.82</v>
      </c>
    </row>
    <row r="247" spans="1:12">
      <c r="A247">
        <v>11</v>
      </c>
      <c r="B247">
        <v>11701</v>
      </c>
      <c r="C247">
        <v>641</v>
      </c>
      <c r="D247">
        <v>1327</v>
      </c>
      <c r="E247">
        <v>1200</v>
      </c>
      <c r="F247" s="1" t="s">
        <v>107</v>
      </c>
      <c r="G247" s="1" t="s">
        <v>130</v>
      </c>
      <c r="H247" s="1">
        <v>3918.21</v>
      </c>
      <c r="I247" s="1">
        <v>3918.21</v>
      </c>
      <c r="J247" s="1">
        <v>0</v>
      </c>
      <c r="K247" s="1">
        <v>0</v>
      </c>
      <c r="L247" s="1">
        <v>3918.21</v>
      </c>
    </row>
    <row r="248" spans="1:12">
      <c r="A248">
        <v>11</v>
      </c>
      <c r="B248">
        <v>11701</v>
      </c>
      <c r="C248">
        <v>641</v>
      </c>
      <c r="D248">
        <v>1330</v>
      </c>
      <c r="E248">
        <v>1200</v>
      </c>
      <c r="F248" s="1" t="s">
        <v>107</v>
      </c>
      <c r="G248" s="1" t="s">
        <v>79</v>
      </c>
      <c r="H248" s="1">
        <v>16010.64</v>
      </c>
      <c r="I248" s="1">
        <v>16010.64</v>
      </c>
      <c r="J248" s="1">
        <v>0</v>
      </c>
      <c r="K248" s="1">
        <v>0</v>
      </c>
      <c r="L248" s="1">
        <v>16010.64</v>
      </c>
    </row>
    <row r="249" spans="1:12">
      <c r="A249">
        <v>11</v>
      </c>
      <c r="B249">
        <v>11701</v>
      </c>
      <c r="C249">
        <v>671</v>
      </c>
      <c r="D249">
        <v>1325</v>
      </c>
      <c r="E249">
        <v>1200</v>
      </c>
      <c r="F249" s="1" t="s">
        <v>108</v>
      </c>
      <c r="G249" s="1" t="s">
        <v>129</v>
      </c>
      <c r="H249" s="1">
        <v>10188.200000000001</v>
      </c>
      <c r="I249" s="1">
        <v>10188.200000000001</v>
      </c>
      <c r="J249" s="1">
        <v>35898.75</v>
      </c>
      <c r="K249" s="1">
        <v>0</v>
      </c>
      <c r="L249" s="1">
        <v>-25710.55</v>
      </c>
    </row>
    <row r="250" spans="1:12">
      <c r="A250">
        <v>11</v>
      </c>
      <c r="B250">
        <v>11701</v>
      </c>
      <c r="C250">
        <v>671</v>
      </c>
      <c r="D250">
        <v>1327</v>
      </c>
      <c r="E250">
        <v>1200</v>
      </c>
      <c r="F250" s="1" t="s">
        <v>108</v>
      </c>
      <c r="G250" s="1" t="s">
        <v>130</v>
      </c>
      <c r="H250" s="1">
        <v>447.55</v>
      </c>
      <c r="I250" s="1">
        <v>447.55</v>
      </c>
      <c r="J250" s="1">
        <v>0</v>
      </c>
      <c r="K250" s="1">
        <v>0</v>
      </c>
      <c r="L250" s="1">
        <v>447.55</v>
      </c>
    </row>
    <row r="251" spans="1:12">
      <c r="A251">
        <v>11</v>
      </c>
      <c r="B251">
        <v>11701</v>
      </c>
      <c r="C251">
        <v>671</v>
      </c>
      <c r="D251">
        <v>1330</v>
      </c>
      <c r="E251">
        <v>1200</v>
      </c>
      <c r="F251" s="1" t="s">
        <v>108</v>
      </c>
      <c r="G251" s="1" t="s">
        <v>79</v>
      </c>
      <c r="H251" s="1">
        <v>31573.73</v>
      </c>
      <c r="I251" s="1">
        <v>31573.73</v>
      </c>
      <c r="J251" s="1">
        <v>17550</v>
      </c>
      <c r="K251" s="1">
        <v>0</v>
      </c>
      <c r="L251" s="1">
        <v>14023.73</v>
      </c>
    </row>
    <row r="252" spans="1:12">
      <c r="A252">
        <v>11</v>
      </c>
      <c r="B252">
        <v>11701</v>
      </c>
      <c r="C252">
        <v>674</v>
      </c>
      <c r="D252">
        <v>1325</v>
      </c>
      <c r="E252">
        <v>1200</v>
      </c>
      <c r="F252" s="1" t="s">
        <v>109</v>
      </c>
      <c r="G252" s="1" t="s">
        <v>129</v>
      </c>
      <c r="H252" s="1">
        <v>9740.65</v>
      </c>
      <c r="I252" s="1">
        <v>9740.65</v>
      </c>
      <c r="J252" s="1">
        <v>0</v>
      </c>
      <c r="K252" s="1">
        <v>0</v>
      </c>
      <c r="L252" s="1">
        <v>9740.65</v>
      </c>
    </row>
    <row r="253" spans="1:12">
      <c r="A253">
        <v>11</v>
      </c>
      <c r="B253">
        <v>11701</v>
      </c>
      <c r="C253">
        <v>674</v>
      </c>
      <c r="D253">
        <v>1330</v>
      </c>
      <c r="E253">
        <v>1200</v>
      </c>
      <c r="F253" s="1" t="s">
        <v>109</v>
      </c>
      <c r="G253" s="1" t="s">
        <v>79</v>
      </c>
      <c r="H253" s="1">
        <v>2000.56</v>
      </c>
      <c r="I253" s="1">
        <v>2000.56</v>
      </c>
      <c r="J253" s="1">
        <v>0</v>
      </c>
      <c r="K253" s="1">
        <v>0</v>
      </c>
      <c r="L253" s="1">
        <v>2000.56</v>
      </c>
    </row>
    <row r="254" spans="1:12">
      <c r="A254">
        <v>11</v>
      </c>
      <c r="B254">
        <v>11701</v>
      </c>
      <c r="C254">
        <v>676</v>
      </c>
      <c r="D254">
        <v>1330</v>
      </c>
      <c r="E254">
        <v>2100</v>
      </c>
      <c r="F254" s="1" t="s">
        <v>110</v>
      </c>
      <c r="G254" s="1" t="s">
        <v>79</v>
      </c>
      <c r="H254" s="1">
        <v>19369.41</v>
      </c>
      <c r="I254" s="1">
        <v>19369.41</v>
      </c>
      <c r="J254" s="1">
        <v>13500</v>
      </c>
      <c r="K254" s="1">
        <v>0</v>
      </c>
      <c r="L254" s="1">
        <v>5869.41</v>
      </c>
    </row>
    <row r="255" spans="1:12">
      <c r="A255">
        <v>11</v>
      </c>
      <c r="B255">
        <v>11701</v>
      </c>
      <c r="C255">
        <v>921</v>
      </c>
      <c r="D255">
        <v>1325</v>
      </c>
      <c r="E255">
        <v>6320</v>
      </c>
      <c r="F255" s="1" t="s">
        <v>124</v>
      </c>
      <c r="G255" s="1" t="s">
        <v>129</v>
      </c>
      <c r="H255" s="1">
        <v>5636.28</v>
      </c>
      <c r="I255" s="1">
        <v>5636.28</v>
      </c>
      <c r="J255" s="1">
        <v>6226.2</v>
      </c>
      <c r="K255" s="1">
        <v>0</v>
      </c>
      <c r="L255" s="1">
        <v>-589.91999999999996</v>
      </c>
    </row>
    <row r="256" spans="1:12">
      <c r="A256">
        <v>11</v>
      </c>
      <c r="B256">
        <v>11001</v>
      </c>
      <c r="C256">
        <v>103</v>
      </c>
      <c r="D256">
        <v>2301</v>
      </c>
      <c r="E256">
        <v>6730</v>
      </c>
      <c r="F256" s="1" t="s">
        <v>131</v>
      </c>
      <c r="G256" s="1" t="s">
        <v>132</v>
      </c>
      <c r="H256" s="1">
        <v>735.26</v>
      </c>
      <c r="I256" s="1">
        <v>12735.26</v>
      </c>
      <c r="J256" s="1">
        <v>7057.5</v>
      </c>
      <c r="K256" s="1">
        <v>0</v>
      </c>
      <c r="L256" s="1">
        <v>5677.76</v>
      </c>
    </row>
    <row r="257" spans="1:12">
      <c r="A257">
        <v>11</v>
      </c>
      <c r="B257">
        <v>11001</v>
      </c>
      <c r="C257">
        <v>364</v>
      </c>
      <c r="D257">
        <v>2301</v>
      </c>
      <c r="E257">
        <v>6010</v>
      </c>
      <c r="F257" s="1" t="s">
        <v>101</v>
      </c>
      <c r="G257" s="1" t="s">
        <v>132</v>
      </c>
      <c r="H257" s="1">
        <v>2340.06</v>
      </c>
      <c r="I257" s="1">
        <v>2340.06</v>
      </c>
      <c r="J257" s="1">
        <v>0</v>
      </c>
      <c r="K257" s="1">
        <v>0</v>
      </c>
      <c r="L257" s="1">
        <v>2340.06</v>
      </c>
    </row>
    <row r="258" spans="1:12">
      <c r="A258">
        <v>11</v>
      </c>
      <c r="B258">
        <v>11001</v>
      </c>
      <c r="C258">
        <v>821</v>
      </c>
      <c r="D258">
        <v>2301</v>
      </c>
      <c r="E258">
        <v>6770</v>
      </c>
      <c r="F258" s="1" t="s">
        <v>136</v>
      </c>
      <c r="G258" s="1" t="s">
        <v>132</v>
      </c>
      <c r="H258" s="1">
        <v>5127.67</v>
      </c>
      <c r="I258" s="1">
        <v>5127.67</v>
      </c>
      <c r="J258" s="1">
        <v>5842.5</v>
      </c>
      <c r="K258" s="1">
        <v>0</v>
      </c>
      <c r="L258" s="1">
        <v>-714.83</v>
      </c>
    </row>
    <row r="259" spans="1:12">
      <c r="A259">
        <v>11</v>
      </c>
      <c r="B259">
        <v>11001</v>
      </c>
      <c r="C259">
        <v>913</v>
      </c>
      <c r="D259">
        <v>2301</v>
      </c>
      <c r="E259">
        <v>6960</v>
      </c>
      <c r="F259" s="1" t="s">
        <v>139</v>
      </c>
      <c r="G259" s="1" t="s">
        <v>132</v>
      </c>
      <c r="H259" s="1">
        <v>5777.68</v>
      </c>
      <c r="I259" s="1">
        <v>5777.68</v>
      </c>
      <c r="J259" s="1">
        <v>667.5</v>
      </c>
      <c r="K259" s="1">
        <v>0</v>
      </c>
      <c r="L259" s="1">
        <v>5110.18</v>
      </c>
    </row>
    <row r="260" spans="1:12">
      <c r="A260">
        <v>11</v>
      </c>
      <c r="B260">
        <v>11001</v>
      </c>
      <c r="C260">
        <v>918</v>
      </c>
      <c r="D260">
        <v>2301</v>
      </c>
      <c r="E260">
        <v>6770</v>
      </c>
      <c r="F260" s="1" t="s">
        <v>140</v>
      </c>
      <c r="G260" s="1" t="s">
        <v>132</v>
      </c>
      <c r="H260" s="1">
        <v>37327.97</v>
      </c>
      <c r="I260" s="1">
        <v>37327.97</v>
      </c>
      <c r="J260" s="1">
        <v>30594.05</v>
      </c>
      <c r="K260" s="1">
        <v>0</v>
      </c>
      <c r="L260" s="1">
        <v>6733.92</v>
      </c>
    </row>
    <row r="261" spans="1:12">
      <c r="A261">
        <v>11</v>
      </c>
      <c r="B261">
        <v>11001</v>
      </c>
      <c r="C261">
        <v>920</v>
      </c>
      <c r="D261">
        <v>2301</v>
      </c>
      <c r="E261">
        <v>6810</v>
      </c>
      <c r="F261" s="1" t="s">
        <v>141</v>
      </c>
      <c r="G261" s="1" t="s">
        <v>132</v>
      </c>
      <c r="H261" s="1">
        <v>1984.15</v>
      </c>
      <c r="I261" s="1">
        <v>1984.15</v>
      </c>
      <c r="J261" s="1">
        <v>0</v>
      </c>
      <c r="K261" s="1">
        <v>0</v>
      </c>
      <c r="L261" s="1">
        <v>1984.15</v>
      </c>
    </row>
    <row r="262" spans="1:12">
      <c r="A262">
        <v>11</v>
      </c>
      <c r="B262">
        <v>11001</v>
      </c>
      <c r="C262">
        <v>935</v>
      </c>
      <c r="D262">
        <v>2301</v>
      </c>
      <c r="E262">
        <v>7324</v>
      </c>
      <c r="F262" s="1" t="s">
        <v>143</v>
      </c>
      <c r="G262" s="1" t="s">
        <v>132</v>
      </c>
      <c r="H262" s="1">
        <v>4525.6000000000004</v>
      </c>
      <c r="I262" s="1">
        <v>4525.6000000000004</v>
      </c>
      <c r="J262" s="1">
        <v>555</v>
      </c>
      <c r="K262" s="1">
        <v>0</v>
      </c>
      <c r="L262" s="1">
        <v>3970.6</v>
      </c>
    </row>
    <row r="263" spans="1:12">
      <c r="A263">
        <v>11</v>
      </c>
      <c r="B263">
        <v>11201</v>
      </c>
      <c r="C263">
        <v>902</v>
      </c>
      <c r="D263">
        <v>2301</v>
      </c>
      <c r="E263">
        <v>6200</v>
      </c>
      <c r="F263" s="1" t="s">
        <v>146</v>
      </c>
      <c r="G263" s="1" t="s">
        <v>132</v>
      </c>
      <c r="H263" s="1">
        <v>5184.1400000000003</v>
      </c>
      <c r="I263" s="1">
        <v>5184.1400000000003</v>
      </c>
      <c r="J263" s="1">
        <v>3187.5</v>
      </c>
      <c r="K263" s="1">
        <v>0</v>
      </c>
      <c r="L263" s="1">
        <v>1996.64</v>
      </c>
    </row>
    <row r="264" spans="1:12">
      <c r="A264">
        <v>11</v>
      </c>
      <c r="B264">
        <v>11205</v>
      </c>
      <c r="C264">
        <v>905</v>
      </c>
      <c r="D264">
        <v>2301</v>
      </c>
      <c r="E264">
        <v>6320</v>
      </c>
      <c r="F264" s="1" t="s">
        <v>147</v>
      </c>
      <c r="G264" s="1" t="s">
        <v>132</v>
      </c>
      <c r="H264" s="1">
        <v>19245.8</v>
      </c>
      <c r="I264" s="1">
        <v>19245.8</v>
      </c>
      <c r="J264" s="1">
        <v>0</v>
      </c>
      <c r="K264" s="1">
        <v>0</v>
      </c>
      <c r="L264" s="1">
        <v>19245.8</v>
      </c>
    </row>
    <row r="265" spans="1:12">
      <c r="A265">
        <v>11</v>
      </c>
      <c r="B265">
        <v>11001</v>
      </c>
      <c r="C265">
        <v>909</v>
      </c>
      <c r="D265">
        <v>2304</v>
      </c>
      <c r="E265">
        <v>6490</v>
      </c>
      <c r="F265" s="1" t="s">
        <v>163</v>
      </c>
      <c r="G265" s="1" t="s">
        <v>164</v>
      </c>
      <c r="H265" s="1">
        <v>0</v>
      </c>
      <c r="I265" s="1">
        <v>35824</v>
      </c>
      <c r="J265" s="1">
        <v>26742.38</v>
      </c>
      <c r="K265" s="1">
        <v>0</v>
      </c>
      <c r="L265" s="1">
        <v>9081.6200000000008</v>
      </c>
    </row>
    <row r="266" spans="1:12">
      <c r="A266">
        <v>11</v>
      </c>
      <c r="B266">
        <v>11001</v>
      </c>
      <c r="C266">
        <v>935</v>
      </c>
      <c r="D266">
        <v>2305</v>
      </c>
      <c r="E266">
        <v>7320</v>
      </c>
      <c r="F266" s="1" t="s">
        <v>143</v>
      </c>
      <c r="G266" s="1" t="s">
        <v>144</v>
      </c>
      <c r="H266" s="1">
        <v>11859.26</v>
      </c>
      <c r="I266" s="1">
        <v>11859.26</v>
      </c>
      <c r="J266" s="1">
        <v>14272.36</v>
      </c>
      <c r="K266" s="1">
        <v>0</v>
      </c>
      <c r="L266" s="1">
        <v>-2413.1</v>
      </c>
    </row>
    <row r="267" spans="1:12">
      <c r="A267">
        <v>11</v>
      </c>
      <c r="B267">
        <v>11001</v>
      </c>
      <c r="C267">
        <v>937</v>
      </c>
      <c r="D267">
        <v>2305</v>
      </c>
      <c r="E267">
        <v>7320</v>
      </c>
      <c r="F267" s="1" t="s">
        <v>145</v>
      </c>
      <c r="G267" s="1" t="s">
        <v>144</v>
      </c>
      <c r="H267" s="1">
        <v>314.08999999999997</v>
      </c>
      <c r="I267" s="1">
        <v>314.08999999999997</v>
      </c>
      <c r="J267" s="1">
        <v>3378.76</v>
      </c>
      <c r="K267" s="1">
        <v>0</v>
      </c>
      <c r="L267" s="1">
        <v>-3064.67</v>
      </c>
    </row>
    <row r="268" spans="1:12">
      <c r="A268">
        <v>11</v>
      </c>
      <c r="B268">
        <v>11001</v>
      </c>
      <c r="C268">
        <v>682</v>
      </c>
      <c r="D268">
        <v>2306</v>
      </c>
      <c r="E268">
        <v>6960</v>
      </c>
      <c r="F268" s="1" t="s">
        <v>113</v>
      </c>
      <c r="G268" s="1" t="s">
        <v>134</v>
      </c>
      <c r="H268" s="1">
        <v>692.64</v>
      </c>
      <c r="I268" s="1">
        <v>692.64</v>
      </c>
      <c r="J268" s="1">
        <v>0</v>
      </c>
      <c r="K268" s="1">
        <v>0</v>
      </c>
      <c r="L268" s="1">
        <v>692.64</v>
      </c>
    </row>
    <row r="269" spans="1:12">
      <c r="A269">
        <v>11</v>
      </c>
      <c r="B269">
        <v>11001</v>
      </c>
      <c r="C269">
        <v>683</v>
      </c>
      <c r="D269">
        <v>2306</v>
      </c>
      <c r="E269">
        <v>6960</v>
      </c>
      <c r="F269" s="1" t="s">
        <v>115</v>
      </c>
      <c r="G269" s="1" t="s">
        <v>134</v>
      </c>
      <c r="H269" s="1">
        <v>362.3</v>
      </c>
      <c r="I269" s="1">
        <v>362.3</v>
      </c>
      <c r="J269" s="1">
        <v>0</v>
      </c>
      <c r="K269" s="1">
        <v>0</v>
      </c>
      <c r="L269" s="1">
        <v>362.3</v>
      </c>
    </row>
    <row r="270" spans="1:12">
      <c r="A270">
        <v>11</v>
      </c>
      <c r="B270">
        <v>11001</v>
      </c>
      <c r="C270">
        <v>684</v>
      </c>
      <c r="D270">
        <v>2306</v>
      </c>
      <c r="E270">
        <v>6960</v>
      </c>
      <c r="F270" s="1" t="s">
        <v>116</v>
      </c>
      <c r="G270" s="1" t="s">
        <v>134</v>
      </c>
      <c r="H270" s="1">
        <v>1044.29</v>
      </c>
      <c r="I270" s="1">
        <v>1044.29</v>
      </c>
      <c r="J270" s="1">
        <v>0</v>
      </c>
      <c r="K270" s="1">
        <v>0</v>
      </c>
      <c r="L270" s="1">
        <v>1044.29</v>
      </c>
    </row>
    <row r="271" spans="1:12">
      <c r="A271">
        <v>11</v>
      </c>
      <c r="B271">
        <v>11001</v>
      </c>
      <c r="C271">
        <v>691</v>
      </c>
      <c r="D271">
        <v>2306</v>
      </c>
      <c r="E271">
        <v>6960</v>
      </c>
      <c r="F271" s="1" t="s">
        <v>122</v>
      </c>
      <c r="G271" s="1" t="s">
        <v>134</v>
      </c>
      <c r="H271" s="1">
        <v>1193.47</v>
      </c>
      <c r="I271" s="1">
        <v>1193.47</v>
      </c>
      <c r="J271" s="1">
        <v>0</v>
      </c>
      <c r="K271" s="1">
        <v>0</v>
      </c>
      <c r="L271" s="1">
        <v>1193.47</v>
      </c>
    </row>
    <row r="272" spans="1:12">
      <c r="A272">
        <v>11</v>
      </c>
      <c r="B272">
        <v>11001</v>
      </c>
      <c r="C272">
        <v>801</v>
      </c>
      <c r="D272">
        <v>2306</v>
      </c>
      <c r="E272">
        <v>6720</v>
      </c>
      <c r="F272" s="1" t="s">
        <v>135</v>
      </c>
      <c r="G272" s="1" t="s">
        <v>134</v>
      </c>
      <c r="H272" s="1">
        <v>6900</v>
      </c>
      <c r="I272" s="1">
        <v>6900</v>
      </c>
      <c r="J272" s="1">
        <v>11862.5</v>
      </c>
      <c r="K272" s="1">
        <v>0</v>
      </c>
      <c r="L272" s="1">
        <v>-4962.5</v>
      </c>
    </row>
    <row r="273" spans="1:12">
      <c r="A273">
        <v>11</v>
      </c>
      <c r="B273">
        <v>11001</v>
      </c>
      <c r="C273">
        <v>931</v>
      </c>
      <c r="D273">
        <v>2306</v>
      </c>
      <c r="E273">
        <v>7320</v>
      </c>
      <c r="F273" s="1" t="s">
        <v>142</v>
      </c>
      <c r="G273" s="1" t="s">
        <v>134</v>
      </c>
      <c r="H273" s="1">
        <v>182.75</v>
      </c>
      <c r="I273" s="1">
        <v>182.75</v>
      </c>
      <c r="J273" s="1">
        <v>0</v>
      </c>
      <c r="K273" s="1">
        <v>0</v>
      </c>
      <c r="L273" s="1">
        <v>182.75</v>
      </c>
    </row>
    <row r="274" spans="1:12">
      <c r="A274">
        <v>11</v>
      </c>
      <c r="B274">
        <v>11001</v>
      </c>
      <c r="C274">
        <v>908</v>
      </c>
      <c r="D274">
        <v>2307</v>
      </c>
      <c r="E274">
        <v>6490</v>
      </c>
      <c r="F274" s="1" t="s">
        <v>137</v>
      </c>
      <c r="G274" s="1" t="s">
        <v>138</v>
      </c>
      <c r="H274" s="1">
        <v>0</v>
      </c>
      <c r="I274" s="1">
        <v>0</v>
      </c>
      <c r="J274" s="1">
        <v>8854</v>
      </c>
      <c r="K274" s="1">
        <v>0</v>
      </c>
      <c r="L274" s="1">
        <v>-8854</v>
      </c>
    </row>
    <row r="275" spans="1:12">
      <c r="A275">
        <v>11</v>
      </c>
      <c r="B275">
        <v>11001</v>
      </c>
      <c r="C275">
        <v>683</v>
      </c>
      <c r="D275">
        <v>2390</v>
      </c>
      <c r="E275">
        <v>6960</v>
      </c>
      <c r="F275" s="1" t="s">
        <v>115</v>
      </c>
      <c r="G275" s="1" t="s">
        <v>162</v>
      </c>
      <c r="H275" s="1">
        <v>0</v>
      </c>
      <c r="I275" s="1">
        <v>0</v>
      </c>
      <c r="J275" s="1">
        <v>2160</v>
      </c>
      <c r="K275" s="1">
        <v>0</v>
      </c>
      <c r="L275" s="1">
        <v>-2160</v>
      </c>
    </row>
    <row r="276" spans="1:12">
      <c r="A276">
        <v>11</v>
      </c>
      <c r="B276">
        <v>11001</v>
      </c>
      <c r="C276">
        <v>684</v>
      </c>
      <c r="D276">
        <v>2390</v>
      </c>
      <c r="E276">
        <v>6960</v>
      </c>
      <c r="F276" s="1" t="s">
        <v>116</v>
      </c>
      <c r="G276" s="1" t="s">
        <v>162</v>
      </c>
      <c r="H276" s="1">
        <v>0</v>
      </c>
      <c r="I276" s="1">
        <v>1172</v>
      </c>
      <c r="J276" s="1">
        <v>3348</v>
      </c>
      <c r="K276" s="1">
        <v>0</v>
      </c>
      <c r="L276" s="1">
        <v>-2176</v>
      </c>
    </row>
    <row r="277" spans="1:12">
      <c r="A277">
        <v>11</v>
      </c>
      <c r="B277">
        <v>11001</v>
      </c>
      <c r="C277">
        <v>685</v>
      </c>
      <c r="D277">
        <v>2390</v>
      </c>
      <c r="E277">
        <v>6960</v>
      </c>
      <c r="F277" s="1" t="s">
        <v>117</v>
      </c>
      <c r="G277" s="1" t="s">
        <v>162</v>
      </c>
      <c r="H277" s="1">
        <v>0</v>
      </c>
      <c r="I277" s="1">
        <v>0</v>
      </c>
      <c r="J277" s="1">
        <v>2160</v>
      </c>
      <c r="K277" s="1">
        <v>0</v>
      </c>
      <c r="L277" s="1">
        <v>-2160</v>
      </c>
    </row>
    <row r="278" spans="1:12">
      <c r="A278">
        <v>11</v>
      </c>
      <c r="B278">
        <v>11001</v>
      </c>
      <c r="C278">
        <v>686</v>
      </c>
      <c r="D278">
        <v>2390</v>
      </c>
      <c r="E278">
        <v>6960</v>
      </c>
      <c r="F278" s="1" t="s">
        <v>118</v>
      </c>
      <c r="G278" s="1" t="s">
        <v>162</v>
      </c>
      <c r="H278" s="1">
        <v>0</v>
      </c>
      <c r="I278" s="1">
        <v>0</v>
      </c>
      <c r="J278" s="1">
        <v>1520</v>
      </c>
      <c r="K278" s="1">
        <v>0</v>
      </c>
      <c r="L278" s="1">
        <v>-1520</v>
      </c>
    </row>
    <row r="279" spans="1:12">
      <c r="A279">
        <v>11</v>
      </c>
      <c r="B279">
        <v>11001</v>
      </c>
      <c r="C279">
        <v>687</v>
      </c>
      <c r="D279">
        <v>2390</v>
      </c>
      <c r="E279">
        <v>6960</v>
      </c>
      <c r="F279" s="1" t="s">
        <v>119</v>
      </c>
      <c r="G279" s="1" t="s">
        <v>162</v>
      </c>
      <c r="H279" s="1">
        <v>0</v>
      </c>
      <c r="I279" s="1">
        <v>0</v>
      </c>
      <c r="J279" s="1">
        <v>1620</v>
      </c>
      <c r="K279" s="1">
        <v>0</v>
      </c>
      <c r="L279" s="1">
        <v>-1620</v>
      </c>
    </row>
    <row r="280" spans="1:12">
      <c r="A280">
        <v>11</v>
      </c>
      <c r="B280">
        <v>11001</v>
      </c>
      <c r="C280">
        <v>688</v>
      </c>
      <c r="D280">
        <v>2390</v>
      </c>
      <c r="E280">
        <v>6960</v>
      </c>
      <c r="F280" s="1" t="s">
        <v>120</v>
      </c>
      <c r="G280" s="1" t="s">
        <v>162</v>
      </c>
      <c r="H280" s="1">
        <v>0</v>
      </c>
      <c r="I280" s="1">
        <v>0</v>
      </c>
      <c r="J280" s="1">
        <v>1620</v>
      </c>
      <c r="K280" s="1">
        <v>0</v>
      </c>
      <c r="L280" s="1">
        <v>-1620</v>
      </c>
    </row>
    <row r="281" spans="1:12">
      <c r="A281">
        <v>11</v>
      </c>
      <c r="B281">
        <v>11001</v>
      </c>
      <c r="C281">
        <v>689</v>
      </c>
      <c r="D281">
        <v>2390</v>
      </c>
      <c r="E281">
        <v>6960</v>
      </c>
      <c r="F281" s="1" t="s">
        <v>121</v>
      </c>
      <c r="G281" s="1" t="s">
        <v>162</v>
      </c>
      <c r="H281" s="1">
        <v>0</v>
      </c>
      <c r="I281" s="1">
        <v>0</v>
      </c>
      <c r="J281" s="1">
        <v>1620</v>
      </c>
      <c r="K281" s="1">
        <v>0</v>
      </c>
      <c r="L281" s="1">
        <v>-1620</v>
      </c>
    </row>
    <row r="282" spans="1:12">
      <c r="A282">
        <v>11</v>
      </c>
      <c r="B282">
        <v>11001</v>
      </c>
      <c r="C282">
        <v>691</v>
      </c>
      <c r="D282">
        <v>2390</v>
      </c>
      <c r="E282">
        <v>6960</v>
      </c>
      <c r="F282" s="1" t="s">
        <v>122</v>
      </c>
      <c r="G282" s="1" t="s">
        <v>162</v>
      </c>
      <c r="H282" s="1">
        <v>0</v>
      </c>
      <c r="I282" s="1">
        <v>0</v>
      </c>
      <c r="J282" s="1">
        <v>660</v>
      </c>
      <c r="K282" s="1">
        <v>0</v>
      </c>
      <c r="L282" s="1">
        <v>-660</v>
      </c>
    </row>
    <row r="283" spans="1:12">
      <c r="A283">
        <v>11</v>
      </c>
      <c r="B283">
        <v>11001</v>
      </c>
      <c r="C283">
        <v>223</v>
      </c>
      <c r="D283">
        <v>2410</v>
      </c>
      <c r="E283">
        <v>1000</v>
      </c>
      <c r="F283" s="1" t="s">
        <v>85</v>
      </c>
      <c r="G283" s="1" t="s">
        <v>148</v>
      </c>
      <c r="H283" s="1">
        <v>3023.11</v>
      </c>
      <c r="I283" s="1">
        <v>3023.11</v>
      </c>
      <c r="J283" s="1">
        <v>0</v>
      </c>
      <c r="K283" s="1">
        <v>0</v>
      </c>
      <c r="L283" s="1">
        <v>3023.11</v>
      </c>
    </row>
    <row r="284" spans="1:12">
      <c r="A284">
        <v>11</v>
      </c>
      <c r="B284">
        <v>11001</v>
      </c>
      <c r="C284">
        <v>271</v>
      </c>
      <c r="D284">
        <v>2410</v>
      </c>
      <c r="E284">
        <v>6110</v>
      </c>
      <c r="F284" s="1" t="s">
        <v>89</v>
      </c>
      <c r="G284" s="1" t="s">
        <v>148</v>
      </c>
      <c r="H284" s="1">
        <v>16794.919999999998</v>
      </c>
      <c r="I284" s="1">
        <v>16794.919999999998</v>
      </c>
      <c r="J284" s="1">
        <v>0</v>
      </c>
      <c r="K284" s="1">
        <v>0</v>
      </c>
      <c r="L284" s="1">
        <v>16794.919999999998</v>
      </c>
    </row>
    <row r="285" spans="1:12">
      <c r="A285">
        <v>11</v>
      </c>
      <c r="B285">
        <v>11001</v>
      </c>
      <c r="C285">
        <v>503</v>
      </c>
      <c r="D285">
        <v>2410</v>
      </c>
      <c r="E285">
        <v>6110</v>
      </c>
      <c r="F285" s="1" t="s">
        <v>133</v>
      </c>
      <c r="G285" s="1" t="s">
        <v>148</v>
      </c>
      <c r="H285" s="1">
        <v>92002.84</v>
      </c>
      <c r="I285" s="1">
        <v>92002.84</v>
      </c>
      <c r="J285" s="1">
        <v>38214.89</v>
      </c>
      <c r="K285" s="1">
        <v>0</v>
      </c>
      <c r="L285" s="1">
        <v>53787.95</v>
      </c>
    </row>
    <row r="286" spans="1:12">
      <c r="A286">
        <v>11</v>
      </c>
      <c r="B286">
        <v>11001</v>
      </c>
      <c r="C286">
        <v>503</v>
      </c>
      <c r="D286">
        <v>2420</v>
      </c>
      <c r="E286">
        <v>6110</v>
      </c>
      <c r="F286" s="1" t="s">
        <v>133</v>
      </c>
      <c r="G286" s="1" t="s">
        <v>149</v>
      </c>
      <c r="H286" s="1">
        <v>17529.919999999998</v>
      </c>
      <c r="I286" s="1">
        <v>17529.919999999998</v>
      </c>
      <c r="J286" s="1">
        <v>23747.5</v>
      </c>
      <c r="K286" s="1">
        <v>0</v>
      </c>
      <c r="L286" s="1">
        <v>-6217.58</v>
      </c>
    </row>
    <row r="287" spans="1:12">
      <c r="A287">
        <v>11</v>
      </c>
      <c r="B287">
        <v>11001</v>
      </c>
      <c r="C287">
        <v>513</v>
      </c>
      <c r="D287">
        <v>2410</v>
      </c>
      <c r="E287">
        <v>6110</v>
      </c>
      <c r="F287" s="1" t="s">
        <v>150</v>
      </c>
      <c r="G287" s="1" t="s">
        <v>148</v>
      </c>
      <c r="H287" s="1">
        <v>26640</v>
      </c>
      <c r="I287" s="1">
        <v>26640</v>
      </c>
      <c r="J287" s="1">
        <v>20003.52</v>
      </c>
      <c r="K287" s="1">
        <v>0</v>
      </c>
      <c r="L287" s="1">
        <v>6636.48</v>
      </c>
    </row>
    <row r="288" spans="1:12">
      <c r="A288">
        <v>11</v>
      </c>
      <c r="B288">
        <v>11001</v>
      </c>
      <c r="C288">
        <v>513</v>
      </c>
      <c r="D288">
        <v>2420</v>
      </c>
      <c r="E288">
        <v>6110</v>
      </c>
      <c r="F288" s="1" t="s">
        <v>150</v>
      </c>
      <c r="G288" s="1" t="s">
        <v>149</v>
      </c>
      <c r="H288" s="1">
        <v>127872</v>
      </c>
      <c r="I288" s="1">
        <v>260176.17</v>
      </c>
      <c r="J288" s="1">
        <v>78124.25</v>
      </c>
      <c r="K288" s="1">
        <v>0</v>
      </c>
      <c r="L288" s="1">
        <v>182051.92</v>
      </c>
    </row>
    <row r="289" spans="1:12">
      <c r="A289">
        <v>11</v>
      </c>
      <c r="B289">
        <v>11001</v>
      </c>
      <c r="C289">
        <v>622</v>
      </c>
      <c r="D289">
        <v>2490</v>
      </c>
      <c r="E289">
        <v>2100</v>
      </c>
      <c r="F289" s="1" t="s">
        <v>103</v>
      </c>
      <c r="G289" s="1" t="s">
        <v>174</v>
      </c>
      <c r="H289" s="1">
        <v>0</v>
      </c>
      <c r="I289" s="1">
        <v>0</v>
      </c>
      <c r="J289" s="1">
        <v>3282.5</v>
      </c>
      <c r="K289" s="1">
        <v>0</v>
      </c>
      <c r="L289" s="1">
        <v>-3282.5</v>
      </c>
    </row>
    <row r="290" spans="1:12">
      <c r="A290">
        <v>11</v>
      </c>
      <c r="B290">
        <v>11002</v>
      </c>
      <c r="C290">
        <v>503</v>
      </c>
      <c r="D290">
        <v>2410</v>
      </c>
      <c r="E290">
        <v>6110</v>
      </c>
      <c r="F290" s="1" t="s">
        <v>133</v>
      </c>
      <c r="G290" s="1" t="s">
        <v>148</v>
      </c>
      <c r="H290" s="1">
        <v>8809.32</v>
      </c>
      <c r="I290" s="1">
        <v>8809.32</v>
      </c>
      <c r="J290" s="1">
        <v>0</v>
      </c>
      <c r="K290" s="1">
        <v>0</v>
      </c>
      <c r="L290" s="1">
        <v>8809.32</v>
      </c>
    </row>
    <row r="291" spans="1:12">
      <c r="A291">
        <v>11</v>
      </c>
      <c r="B291">
        <v>11701</v>
      </c>
      <c r="C291">
        <v>503</v>
      </c>
      <c r="D291">
        <v>2410</v>
      </c>
      <c r="E291">
        <v>6110</v>
      </c>
      <c r="F291" s="1" t="s">
        <v>133</v>
      </c>
      <c r="G291" s="1" t="s">
        <v>148</v>
      </c>
      <c r="H291" s="1">
        <v>2478.59</v>
      </c>
      <c r="I291" s="1">
        <v>2478.59</v>
      </c>
      <c r="J291" s="1">
        <v>0</v>
      </c>
      <c r="K291" s="1">
        <v>0</v>
      </c>
      <c r="L291" s="1">
        <v>2478.59</v>
      </c>
    </row>
    <row r="292" spans="1:12">
      <c r="I292" s="1">
        <f>SUM(I2:I291)</f>
        <v>8639152.3899999913</v>
      </c>
    </row>
  </sheetData>
  <sortState ref="A257:L338">
    <sortCondition ref="D257:D3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8:F44"/>
  <sheetViews>
    <sheetView zoomScaleNormal="100" workbookViewId="0">
      <selection activeCell="E31" sqref="E31"/>
    </sheetView>
  </sheetViews>
  <sheetFormatPr defaultColWidth="9.140625" defaultRowHeight="12.75"/>
  <cols>
    <col min="1" max="1" width="9.140625" style="9"/>
    <col min="2" max="2" width="45.85546875" style="9" customWidth="1"/>
    <col min="3" max="3" width="11.140625" style="9" customWidth="1"/>
    <col min="4" max="4" width="20.85546875" style="9" customWidth="1"/>
    <col min="5" max="5" width="25" style="9" customWidth="1"/>
    <col min="6" max="6" width="9.42578125" style="9" bestFit="1" customWidth="1"/>
    <col min="7" max="16384" width="9.140625" style="9"/>
  </cols>
  <sheetData>
    <row r="8" spans="1:6" s="8" customFormat="1" ht="23.25">
      <c r="A8" s="51" t="s">
        <v>28</v>
      </c>
      <c r="B8" s="51"/>
      <c r="C8" s="51"/>
      <c r="D8" s="51"/>
      <c r="E8" s="51"/>
    </row>
    <row r="10" spans="1:6">
      <c r="E10" s="10"/>
    </row>
    <row r="11" spans="1:6" ht="19.5" hidden="1" customHeight="1">
      <c r="B11" s="11" t="s">
        <v>29</v>
      </c>
      <c r="C11" s="12"/>
      <c r="D11" s="13" t="s">
        <v>30</v>
      </c>
      <c r="E11" s="10"/>
    </row>
    <row r="12" spans="1:6" ht="19.5" hidden="1" customHeight="1" thickBot="1">
      <c r="B12" s="14" t="s">
        <v>31</v>
      </c>
      <c r="C12" s="15"/>
      <c r="D12" s="16"/>
      <c r="E12" s="17"/>
    </row>
    <row r="13" spans="1:6" ht="12.75" hidden="1" customHeight="1">
      <c r="B13" s="18"/>
      <c r="C13" s="19"/>
      <c r="D13" s="19"/>
      <c r="E13" s="17"/>
    </row>
    <row r="14" spans="1:6" ht="12.75" customHeight="1">
      <c r="B14" s="20" t="s">
        <v>172</v>
      </c>
      <c r="C14" s="21"/>
      <c r="D14" s="22">
        <v>6439546</v>
      </c>
      <c r="E14" s="23"/>
      <c r="F14" s="10"/>
    </row>
    <row r="15" spans="1:6" ht="17.45" customHeight="1">
      <c r="B15" s="10" t="s">
        <v>173</v>
      </c>
      <c r="C15" s="24"/>
      <c r="D15" s="22">
        <v>39107802</v>
      </c>
      <c r="E15" s="25"/>
    </row>
    <row r="16" spans="1:6" ht="14.25" customHeight="1">
      <c r="B16" s="10" t="s">
        <v>32</v>
      </c>
      <c r="C16" s="24"/>
      <c r="D16" s="26">
        <f>SUM(D14:D15)</f>
        <v>45547348</v>
      </c>
      <c r="E16" s="25"/>
    </row>
    <row r="17" spans="2:5" ht="14.25" customHeight="1">
      <c r="B17" s="10"/>
      <c r="C17" s="24"/>
      <c r="D17" s="27"/>
      <c r="E17" s="25"/>
    </row>
    <row r="18" spans="2:5">
      <c r="B18" s="10" t="s">
        <v>33</v>
      </c>
      <c r="C18" s="10"/>
      <c r="D18" s="27">
        <v>15077396</v>
      </c>
      <c r="E18" s="25"/>
    </row>
    <row r="19" spans="2:5">
      <c r="D19" s="22"/>
      <c r="E19" s="25"/>
    </row>
    <row r="20" spans="2:5">
      <c r="B20" s="28" t="s">
        <v>34</v>
      </c>
      <c r="C20" s="29"/>
      <c r="D20" s="22">
        <v>8058899</v>
      </c>
      <c r="E20" s="30"/>
    </row>
    <row r="21" spans="2:5">
      <c r="B21" s="28" t="s">
        <v>35</v>
      </c>
      <c r="C21" s="29"/>
      <c r="D21" s="31">
        <f>SUM(D16:D20)</f>
        <v>68683643</v>
      </c>
      <c r="E21" s="30"/>
    </row>
    <row r="22" spans="2:5">
      <c r="B22" s="28" t="s">
        <v>36</v>
      </c>
      <c r="C22" s="29"/>
      <c r="D22" s="32">
        <v>0</v>
      </c>
      <c r="E22" s="30"/>
    </row>
    <row r="23" spans="2:5">
      <c r="B23" s="16" t="s">
        <v>37</v>
      </c>
      <c r="D23" s="31">
        <f>SUM(D21:D22)</f>
        <v>68683643</v>
      </c>
      <c r="E23" s="25"/>
    </row>
    <row r="24" spans="2:5">
      <c r="B24" s="10"/>
      <c r="D24" s="22"/>
      <c r="E24" s="25"/>
    </row>
    <row r="25" spans="2:5">
      <c r="B25" s="10"/>
      <c r="D25" s="22"/>
      <c r="E25" s="25"/>
    </row>
    <row r="26" spans="2:5">
      <c r="B26" s="33" t="s">
        <v>38</v>
      </c>
      <c r="C26" s="17"/>
      <c r="D26" s="22"/>
      <c r="E26" s="25"/>
    </row>
    <row r="27" spans="2:5">
      <c r="B27" s="28" t="s">
        <v>39</v>
      </c>
      <c r="C27" s="10"/>
      <c r="D27" s="22">
        <v>7955744</v>
      </c>
      <c r="E27" s="25"/>
    </row>
    <row r="28" spans="2:5">
      <c r="B28" s="28" t="s">
        <v>40</v>
      </c>
      <c r="C28" s="10"/>
      <c r="D28" s="22">
        <v>1231116</v>
      </c>
      <c r="E28" s="30"/>
    </row>
    <row r="29" spans="2:5">
      <c r="B29" s="34" t="s">
        <v>41</v>
      </c>
      <c r="C29" s="10"/>
      <c r="D29" s="35">
        <v>11729449</v>
      </c>
      <c r="E29" s="30"/>
    </row>
    <row r="30" spans="2:5">
      <c r="B30" s="34" t="s">
        <v>42</v>
      </c>
      <c r="C30" s="10"/>
      <c r="D30" s="35">
        <f>D23-D27-D28-D29</f>
        <v>47767334</v>
      </c>
      <c r="E30" s="30"/>
    </row>
    <row r="31" spans="2:5">
      <c r="B31" s="36" t="s">
        <v>43</v>
      </c>
      <c r="D31" s="22"/>
      <c r="E31" s="25"/>
    </row>
    <row r="32" spans="2:5" ht="12.6" customHeight="1">
      <c r="B32" s="37"/>
      <c r="D32" s="38">
        <f>SUM(D27:D30)</f>
        <v>68683643</v>
      </c>
      <c r="E32" s="25"/>
    </row>
    <row r="33" spans="2:5">
      <c r="B33" s="37"/>
      <c r="D33" s="22"/>
      <c r="E33" s="25"/>
    </row>
    <row r="34" spans="2:5" s="25" customFormat="1" ht="14.25" customHeight="1">
      <c r="B34" s="9"/>
      <c r="C34" s="9"/>
      <c r="D34" s="22"/>
    </row>
    <row r="35" spans="2:5">
      <c r="B35" s="37"/>
      <c r="C35" s="10"/>
      <c r="D35" s="39"/>
      <c r="E35" s="25"/>
    </row>
    <row r="36" spans="2:5">
      <c r="B36" s="40"/>
      <c r="C36" s="40"/>
      <c r="D36" s="41"/>
      <c r="E36" s="25"/>
    </row>
    <row r="37" spans="2:5">
      <c r="B37" s="40"/>
      <c r="C37" s="40"/>
      <c r="D37" s="41"/>
      <c r="E37" s="25"/>
    </row>
    <row r="38" spans="2:5">
      <c r="B38" s="40"/>
      <c r="C38" s="40"/>
      <c r="D38" s="41"/>
      <c r="E38" s="25"/>
    </row>
    <row r="39" spans="2:5">
      <c r="B39" s="25"/>
      <c r="C39" s="25"/>
      <c r="D39" s="22"/>
      <c r="E39" s="25"/>
    </row>
    <row r="40" spans="2:5">
      <c r="B40" s="20"/>
      <c r="C40" s="17"/>
      <c r="D40" s="42"/>
      <c r="E40" s="17"/>
    </row>
    <row r="41" spans="2:5">
      <c r="B41" s="17"/>
      <c r="C41" s="17"/>
      <c r="D41" s="42"/>
      <c r="E41" s="17"/>
    </row>
    <row r="42" spans="2:5">
      <c r="D42" s="41"/>
      <c r="E42" s="25"/>
    </row>
    <row r="43" spans="2:5">
      <c r="B43" s="25"/>
      <c r="C43" s="43"/>
      <c r="D43" s="25"/>
      <c r="E43" s="25"/>
    </row>
    <row r="44" spans="2:5" ht="15.75" customHeight="1">
      <c r="B44" s="33"/>
      <c r="C44" s="43"/>
      <c r="D44" s="25"/>
      <c r="E44" s="25"/>
    </row>
  </sheetData>
  <mergeCells count="1">
    <mergeCell ref="A8:E8"/>
  </mergeCells>
  <printOptions horizontalCentered="1"/>
  <pageMargins left="0.25" right="0.25" top="0.75" bottom="0.75" header="0.3" footer="0.3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8:K1048575"/>
  <sheetViews>
    <sheetView zoomScaleNormal="100" workbookViewId="0">
      <selection activeCell="C16" sqref="C16"/>
    </sheetView>
  </sheetViews>
  <sheetFormatPr defaultColWidth="9.140625" defaultRowHeight="12.75"/>
  <cols>
    <col min="1" max="1" width="49.28515625" style="56" bestFit="1" customWidth="1"/>
    <col min="2" max="2" width="14" style="56" customWidth="1"/>
    <col min="3" max="3" width="11.28515625" style="56" bestFit="1" customWidth="1"/>
    <col min="4" max="4" width="11.42578125" style="56" bestFit="1" customWidth="1"/>
    <col min="5" max="5" width="11.28515625" style="56" bestFit="1" customWidth="1"/>
    <col min="6" max="16384" width="9.140625" style="56"/>
  </cols>
  <sheetData>
    <row r="8" spans="1:10" s="54" customFormat="1" ht="23.25">
      <c r="A8" s="52" t="s">
        <v>44</v>
      </c>
      <c r="B8" s="52"/>
      <c r="C8" s="52"/>
      <c r="D8" s="53"/>
      <c r="E8" s="53"/>
      <c r="F8" s="53"/>
      <c r="G8" s="53"/>
      <c r="H8" s="53"/>
    </row>
    <row r="9" spans="1:10" ht="15.75" hidden="1">
      <c r="A9" s="55" t="s">
        <v>44</v>
      </c>
    </row>
    <row r="10" spans="1:10" ht="16.5" thickBot="1">
      <c r="A10" s="55"/>
    </row>
    <row r="11" spans="1:10" ht="13.5" thickBot="1">
      <c r="A11" s="57" t="s">
        <v>165</v>
      </c>
      <c r="B11" s="58">
        <v>1.0656000000000001</v>
      </c>
      <c r="C11" s="58">
        <v>1.0822000000000001</v>
      </c>
      <c r="D11" s="58">
        <v>1.0354000000000001</v>
      </c>
      <c r="E11" s="58">
        <v>1.0330999999999999</v>
      </c>
    </row>
    <row r="12" spans="1:10" ht="15.75">
      <c r="A12" s="55"/>
      <c r="B12" s="56" t="s">
        <v>166</v>
      </c>
      <c r="C12" s="56" t="s">
        <v>167</v>
      </c>
      <c r="D12" s="56" t="s">
        <v>168</v>
      </c>
      <c r="E12" s="56" t="s">
        <v>169</v>
      </c>
    </row>
    <row r="13" spans="1:10" hidden="1">
      <c r="A13" s="59" t="s">
        <v>45</v>
      </c>
      <c r="B13" s="60"/>
    </row>
    <row r="14" spans="1:10">
      <c r="A14" s="61" t="s">
        <v>48</v>
      </c>
      <c r="B14" s="44">
        <v>220847</v>
      </c>
      <c r="C14" s="44">
        <f>B14*C11</f>
        <v>239000.62340000001</v>
      </c>
      <c r="D14" s="44">
        <f>C14*D11</f>
        <v>247461.24546836002</v>
      </c>
      <c r="E14" s="44">
        <f t="shared" ref="E14:E16" si="0">D14*104.02%</f>
        <v>257409.18753618811</v>
      </c>
      <c r="F14" s="61"/>
      <c r="G14" s="62"/>
      <c r="H14" s="62"/>
      <c r="I14" s="62"/>
      <c r="J14" s="62"/>
    </row>
    <row r="15" spans="1:10">
      <c r="A15" s="61" t="s">
        <v>47</v>
      </c>
      <c r="B15" s="45">
        <v>47694</v>
      </c>
      <c r="C15" s="44">
        <f>B15*C11</f>
        <v>51614.446800000005</v>
      </c>
      <c r="D15" s="44">
        <f>C15*D11</f>
        <v>53441.598216720013</v>
      </c>
      <c r="E15" s="44">
        <f t="shared" si="0"/>
        <v>55589.950465032161</v>
      </c>
      <c r="F15" s="61"/>
      <c r="G15" s="62"/>
      <c r="H15" s="62"/>
      <c r="I15" s="62"/>
      <c r="J15" s="62"/>
    </row>
    <row r="16" spans="1:10">
      <c r="A16" s="61" t="s">
        <v>46</v>
      </c>
      <c r="B16" s="44">
        <v>130117</v>
      </c>
      <c r="C16" s="44">
        <f>B16*C11</f>
        <v>140812.61740000002</v>
      </c>
      <c r="D16" s="44">
        <f>C16*D11</f>
        <v>145797.38405596002</v>
      </c>
      <c r="E16" s="44">
        <f t="shared" si="0"/>
        <v>151658.4388950096</v>
      </c>
      <c r="G16" s="62"/>
      <c r="H16" s="62"/>
      <c r="I16" s="62"/>
      <c r="J16" s="62"/>
    </row>
    <row r="17" spans="1:11">
      <c r="A17" s="56" t="s">
        <v>49</v>
      </c>
      <c r="B17" s="44">
        <v>69685</v>
      </c>
      <c r="C17" s="44">
        <v>70000</v>
      </c>
      <c r="D17" s="44">
        <v>70000</v>
      </c>
      <c r="E17" s="44">
        <v>70000</v>
      </c>
      <c r="G17" s="62"/>
      <c r="H17" s="62"/>
      <c r="I17" s="62"/>
      <c r="J17" s="62"/>
    </row>
    <row r="18" spans="1:11">
      <c r="A18" s="61" t="s">
        <v>51</v>
      </c>
      <c r="B18" s="44">
        <f>6821*170</f>
        <v>1159570</v>
      </c>
      <c r="C18" s="44">
        <f>'[1]SCFF Projections'!N15*170</f>
        <v>1259673.3666666667</v>
      </c>
      <c r="D18" s="44">
        <f>'[1]SCFF Projections'!Q15*170</f>
        <v>1264224.4555555556</v>
      </c>
      <c r="E18" s="44">
        <f>'[1]SCFF Projections'!T15*170</f>
        <v>1263465.9407407409</v>
      </c>
      <c r="F18" s="61" t="s">
        <v>170</v>
      </c>
      <c r="G18" s="62"/>
      <c r="H18" s="62"/>
      <c r="I18" s="62"/>
      <c r="J18" s="62"/>
      <c r="K18" s="46"/>
    </row>
    <row r="19" spans="1:11">
      <c r="A19" s="63" t="s">
        <v>50</v>
      </c>
      <c r="B19" s="44">
        <f>7450*32.68</f>
        <v>243466</v>
      </c>
      <c r="C19" s="44">
        <f>'[1]SCFF Projections'!N15*35.36</f>
        <v>262012.0602666667</v>
      </c>
      <c r="D19" s="44">
        <f>'[1]SCFF Projections'!Q15*36.61</f>
        <v>272254.45481111109</v>
      </c>
      <c r="E19" s="44">
        <f>'[1]SCFF Projections'!T15*37.82</f>
        <v>281084.01105185191</v>
      </c>
      <c r="G19" s="62"/>
      <c r="H19" s="62"/>
      <c r="I19" s="62"/>
      <c r="J19" s="62"/>
    </row>
    <row r="20" spans="1:11">
      <c r="A20" s="61" t="s">
        <v>171</v>
      </c>
      <c r="B20" s="44">
        <v>473293</v>
      </c>
      <c r="C20" s="44">
        <v>473293</v>
      </c>
      <c r="D20" s="44">
        <v>473293</v>
      </c>
      <c r="E20" s="44">
        <v>473293</v>
      </c>
      <c r="F20" s="61"/>
      <c r="G20" s="62"/>
      <c r="H20" s="62"/>
      <c r="I20" s="62"/>
      <c r="J20" s="62"/>
    </row>
    <row r="21" spans="1:11">
      <c r="B21" s="64">
        <f>SUM(B13:B20)</f>
        <v>2344672</v>
      </c>
      <c r="C21" s="64">
        <f>SUM(C14:C20)</f>
        <v>2496406.1145333336</v>
      </c>
      <c r="D21" s="64">
        <f>SUM(D14:D20)</f>
        <v>2526472.1381077068</v>
      </c>
      <c r="E21" s="64">
        <f>SUM(E14:E20)</f>
        <v>2552500.5286888224</v>
      </c>
    </row>
    <row r="1048575" spans="4:4">
      <c r="D1048575" s="44"/>
    </row>
  </sheetData>
  <mergeCells count="1">
    <mergeCell ref="A8:C8"/>
  </mergeCells>
  <printOptions horizontalCentered="1"/>
  <pageMargins left="0.25" right="0.25" top="1" bottom="1" header="0.5" footer="0.5"/>
  <pageSetup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8:H49"/>
  <sheetViews>
    <sheetView topLeftCell="A7" zoomScaleNormal="100" workbookViewId="0">
      <selection activeCell="A15" sqref="A15"/>
    </sheetView>
  </sheetViews>
  <sheetFormatPr defaultColWidth="9.140625" defaultRowHeight="12.75"/>
  <cols>
    <col min="1" max="1" width="41.5703125" style="56" customWidth="1"/>
    <col min="2" max="3" width="14" style="56" customWidth="1"/>
    <col min="4" max="4" width="14" style="56" bestFit="1" customWidth="1"/>
    <col min="5" max="5" width="15.85546875" style="56" customWidth="1"/>
    <col min="6" max="6" width="12.28515625" style="56" bestFit="1" customWidth="1"/>
    <col min="7" max="7" width="14" style="56" bestFit="1" customWidth="1"/>
    <col min="8" max="8" width="12.85546875" style="56" customWidth="1"/>
    <col min="9" max="16384" width="9.140625" style="56"/>
  </cols>
  <sheetData>
    <row r="8" spans="1:7" s="54" customFormat="1" ht="23.25">
      <c r="A8" s="52" t="s">
        <v>52</v>
      </c>
      <c r="B8" s="52"/>
    </row>
    <row r="9" spans="1:7" ht="15.75" customHeight="1">
      <c r="B9" s="46"/>
      <c r="C9" s="46"/>
    </row>
    <row r="11" spans="1:7" ht="15.75" hidden="1">
      <c r="A11" s="55" t="s">
        <v>52</v>
      </c>
    </row>
    <row r="12" spans="1:7" ht="12.75" hidden="1" customHeight="1">
      <c r="A12" s="65"/>
    </row>
    <row r="13" spans="1:7" ht="12.75" hidden="1" customHeight="1">
      <c r="A13" s="65"/>
    </row>
    <row r="14" spans="1:7" ht="12.75" customHeight="1">
      <c r="A14" s="59"/>
      <c r="B14" s="56" t="s">
        <v>166</v>
      </c>
      <c r="C14" s="56" t="s">
        <v>167</v>
      </c>
      <c r="D14" s="56" t="s">
        <v>168</v>
      </c>
      <c r="E14" s="56" t="s">
        <v>169</v>
      </c>
    </row>
    <row r="15" spans="1:7" ht="12.75" customHeight="1">
      <c r="A15" s="56" t="s">
        <v>53</v>
      </c>
      <c r="B15" s="44">
        <v>8857083</v>
      </c>
      <c r="C15" s="44">
        <v>8857083</v>
      </c>
      <c r="D15" s="44">
        <v>8857083</v>
      </c>
      <c r="E15" s="44">
        <v>8857083</v>
      </c>
    </row>
    <row r="16" spans="1:7" ht="12.75" customHeight="1">
      <c r="A16" s="56" t="s">
        <v>54</v>
      </c>
      <c r="B16" s="44">
        <v>76945</v>
      </c>
      <c r="C16" s="44">
        <v>120000</v>
      </c>
      <c r="D16" s="44">
        <v>120000</v>
      </c>
      <c r="E16" s="44">
        <v>120000</v>
      </c>
      <c r="F16" s="66"/>
      <c r="G16" s="66"/>
    </row>
    <row r="17" spans="1:8" ht="12.75" customHeight="1">
      <c r="A17" s="56" t="s">
        <v>55</v>
      </c>
      <c r="B17" s="44">
        <v>853874</v>
      </c>
      <c r="C17" s="44">
        <v>806000</v>
      </c>
      <c r="D17" s="44">
        <v>806000</v>
      </c>
      <c r="E17" s="44">
        <v>806000</v>
      </c>
      <c r="G17" s="66"/>
    </row>
    <row r="18" spans="1:8" ht="12.75" customHeight="1">
      <c r="A18" s="56" t="s">
        <v>56</v>
      </c>
      <c r="B18" s="44">
        <v>-2338084</v>
      </c>
      <c r="C18" s="44">
        <v>-2338084</v>
      </c>
      <c r="D18" s="44">
        <v>-2338084</v>
      </c>
      <c r="E18" s="44">
        <v>-2338084</v>
      </c>
      <c r="F18" s="66"/>
    </row>
    <row r="19" spans="1:8" ht="12.75" customHeight="1">
      <c r="A19" s="56" t="s">
        <v>57</v>
      </c>
      <c r="B19" s="44">
        <v>146109</v>
      </c>
      <c r="C19" s="44">
        <v>146109</v>
      </c>
      <c r="D19" s="44">
        <v>146109</v>
      </c>
      <c r="E19" s="44">
        <v>146109</v>
      </c>
      <c r="F19" s="66"/>
    </row>
    <row r="20" spans="1:8" ht="16.5" customHeight="1">
      <c r="A20" s="56" t="s">
        <v>58</v>
      </c>
      <c r="B20" s="41">
        <v>490682</v>
      </c>
      <c r="C20" s="44">
        <v>490682</v>
      </c>
      <c r="D20" s="44">
        <v>490682</v>
      </c>
      <c r="E20" s="44">
        <v>490682</v>
      </c>
    </row>
    <row r="21" spans="1:8" ht="12.75" customHeight="1">
      <c r="A21" s="56" t="s">
        <v>63</v>
      </c>
      <c r="B21" s="44">
        <v>60000</v>
      </c>
      <c r="C21" s="44">
        <v>60000</v>
      </c>
      <c r="D21" s="44">
        <v>60000</v>
      </c>
      <c r="E21" s="44">
        <v>60000</v>
      </c>
    </row>
    <row r="22" spans="1:8" ht="12.75" customHeight="1">
      <c r="A22" s="56" t="s">
        <v>64</v>
      </c>
      <c r="B22" s="44">
        <v>4000</v>
      </c>
      <c r="C22" s="44">
        <v>4000</v>
      </c>
      <c r="D22" s="44">
        <v>4000</v>
      </c>
      <c r="E22" s="44">
        <v>4000</v>
      </c>
      <c r="F22" s="47"/>
      <c r="H22" s="47"/>
    </row>
    <row r="23" spans="1:8" ht="12.75" customHeight="1">
      <c r="A23" s="56" t="s">
        <v>60</v>
      </c>
      <c r="B23" s="44">
        <v>305000</v>
      </c>
      <c r="C23" s="44">
        <v>550000</v>
      </c>
      <c r="D23" s="44">
        <v>550000</v>
      </c>
      <c r="E23" s="44">
        <v>550000</v>
      </c>
      <c r="H23" s="47"/>
    </row>
    <row r="24" spans="1:8" ht="12.75" customHeight="1">
      <c r="A24" s="56" t="s">
        <v>59</v>
      </c>
      <c r="B24" s="44">
        <v>15000</v>
      </c>
      <c r="C24" s="44">
        <v>15000</v>
      </c>
      <c r="D24" s="44">
        <v>15000</v>
      </c>
      <c r="E24" s="44">
        <v>15000</v>
      </c>
      <c r="F24" s="47"/>
      <c r="G24" s="48"/>
      <c r="H24" s="66"/>
    </row>
    <row r="25" spans="1:8" ht="12.75" customHeight="1">
      <c r="A25" s="56" t="s">
        <v>61</v>
      </c>
      <c r="B25" s="44">
        <v>1750000</v>
      </c>
      <c r="C25" s="44">
        <v>1750000</v>
      </c>
      <c r="D25" s="44">
        <v>1750000</v>
      </c>
      <c r="E25" s="44">
        <v>1750000</v>
      </c>
      <c r="F25" s="47"/>
      <c r="G25" s="48"/>
      <c r="H25" s="66"/>
    </row>
    <row r="26" spans="1:8" ht="12.75" customHeight="1">
      <c r="A26" s="56" t="s">
        <v>65</v>
      </c>
      <c r="B26" s="44">
        <v>10000</v>
      </c>
      <c r="C26" s="44">
        <v>10000</v>
      </c>
      <c r="D26" s="44">
        <v>10000</v>
      </c>
      <c r="E26" s="44">
        <v>10000</v>
      </c>
      <c r="F26" s="47"/>
      <c r="G26" s="48"/>
      <c r="H26" s="66"/>
    </row>
    <row r="27" spans="1:8" ht="12.75" customHeight="1">
      <c r="A27" s="56" t="s">
        <v>62</v>
      </c>
      <c r="B27" s="44">
        <v>660000</v>
      </c>
      <c r="C27" s="44">
        <v>660000</v>
      </c>
      <c r="D27" s="44">
        <v>660000</v>
      </c>
      <c r="E27" s="44">
        <v>660000</v>
      </c>
      <c r="F27" s="47"/>
      <c r="G27" s="48"/>
      <c r="H27" s="66"/>
    </row>
    <row r="28" spans="1:8" ht="12.75" customHeight="1">
      <c r="A28" s="56" t="s">
        <v>66</v>
      </c>
      <c r="B28" s="44">
        <v>0</v>
      </c>
      <c r="C28" s="44">
        <v>0</v>
      </c>
      <c r="D28" s="44">
        <v>0</v>
      </c>
      <c r="E28" s="44">
        <v>0</v>
      </c>
      <c r="F28" s="47"/>
      <c r="G28" s="48"/>
      <c r="H28" s="66"/>
    </row>
    <row r="29" spans="1:8" ht="12.75" customHeight="1">
      <c r="A29" s="56" t="s">
        <v>67</v>
      </c>
      <c r="B29" s="44">
        <v>100000</v>
      </c>
      <c r="C29" s="44">
        <v>100000</v>
      </c>
      <c r="D29" s="44">
        <v>100000</v>
      </c>
      <c r="E29" s="44">
        <v>100000</v>
      </c>
      <c r="F29" s="47"/>
      <c r="G29" s="48"/>
      <c r="H29" s="66"/>
    </row>
    <row r="30" spans="1:8" ht="12.75" customHeight="1">
      <c r="A30" s="56" t="s">
        <v>68</v>
      </c>
      <c r="B30" s="44">
        <v>0</v>
      </c>
      <c r="C30" s="44">
        <v>0</v>
      </c>
      <c r="D30" s="44">
        <v>0</v>
      </c>
      <c r="F30" s="47"/>
      <c r="G30" s="48"/>
      <c r="H30" s="66"/>
    </row>
    <row r="31" spans="1:8" ht="12.75" customHeight="1">
      <c r="B31" s="64">
        <f>SUM(B15:B30)</f>
        <v>10990609</v>
      </c>
      <c r="C31" s="64">
        <f>SUM(C15:C30)</f>
        <v>11230790</v>
      </c>
      <c r="D31" s="64">
        <f>SUM(D15:D30)</f>
        <v>11230790</v>
      </c>
      <c r="E31" s="64">
        <f>SUM(E15:E30)</f>
        <v>11230790</v>
      </c>
      <c r="G31" s="47"/>
    </row>
    <row r="32" spans="1:8" ht="12.75" customHeight="1">
      <c r="B32" s="45"/>
      <c r="C32" s="45"/>
      <c r="D32" s="66"/>
      <c r="G32" s="49"/>
    </row>
    <row r="33" spans="2:7" ht="12.75" customHeight="1">
      <c r="B33" s="45"/>
      <c r="C33" s="45"/>
      <c r="E33" s="67"/>
      <c r="F33" s="47"/>
      <c r="G33" s="49"/>
    </row>
    <row r="34" spans="2:7" ht="12.75" customHeight="1">
      <c r="E34" s="68"/>
      <c r="F34" s="47"/>
      <c r="G34" s="49"/>
    </row>
    <row r="35" spans="2:7" ht="12.75" customHeight="1">
      <c r="E35" s="68"/>
      <c r="F35" s="47"/>
      <c r="G35" s="49"/>
    </row>
    <row r="36" spans="2:7" ht="12.75" customHeight="1">
      <c r="F36" s="47"/>
    </row>
    <row r="37" spans="2:7" ht="12.75" customHeight="1">
      <c r="D37" s="66"/>
      <c r="F37" s="47"/>
    </row>
    <row r="38" spans="2:7" ht="12.75" customHeight="1">
      <c r="F38" s="69"/>
    </row>
    <row r="39" spans="2:7" ht="12.75" customHeight="1"/>
    <row r="40" spans="2:7" ht="12.75" customHeight="1"/>
    <row r="41" spans="2:7" ht="12.75" customHeight="1"/>
    <row r="42" spans="2:7" ht="12.75" customHeight="1"/>
    <row r="43" spans="2:7" ht="12.75" customHeight="1">
      <c r="B43" s="45"/>
      <c r="C43" s="45"/>
    </row>
    <row r="44" spans="2:7" ht="12.75" customHeight="1">
      <c r="B44" s="45"/>
      <c r="C44" s="45"/>
    </row>
    <row r="49" spans="4:4" ht="12.75" customHeight="1">
      <c r="D49" s="49"/>
    </row>
  </sheetData>
  <mergeCells count="1">
    <mergeCell ref="A8:B8"/>
  </mergeCells>
  <printOptions horizontalCentered="1" verticalCentered="1"/>
  <pageMargins left="0.75" right="0.75" top="1" bottom="1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23-24</vt:lpstr>
      <vt:lpstr>Unreimbursed Mandates</vt:lpstr>
      <vt:lpstr>State Apport &amp; EPA</vt:lpstr>
      <vt:lpstr>State (All other)</vt:lpstr>
      <vt:lpstr>Local (Prop Tax Incl)</vt:lpstr>
      <vt:lpstr>'Local (Prop Tax Incl)'!Print_Area</vt:lpstr>
      <vt:lpstr>'State (All other)'!Print_Area</vt:lpstr>
      <vt:lpstr>'State Apport &amp; EPA'!Print_Area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2022-06-06T20:17:57Z</dcterms:created>
  <dcterms:modified xsi:type="dcterms:W3CDTF">2023-06-02T22:48:38Z</dcterms:modified>
</cp:coreProperties>
</file>